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Výdavky" sheetId="2" r:id="rId2"/>
  </sheets>
  <definedNames>
    <definedName name="_xlnm.Print_Area">'Výdavky'!$A$1:$M$719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406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<sst xmlns="http://schemas.openxmlformats.org/spreadsheetml/2006/main" count="2294" uniqueCount="783">
  <si>
    <t>HL.KAT., KATEG., POLOŽKA</t>
  </si>
  <si>
    <t>DRUH PRÍJMOV</t>
  </si>
  <si>
    <t xml:space="preserve">Upravený rozpočet na rok 2009 v EUR </t>
  </si>
  <si>
    <t>DAŇOVÉ PRÍJMY</t>
  </si>
  <si>
    <t>DANE Z PRÍJMOV, ZISKOV</t>
  </si>
  <si>
    <t>A KAPITÁLOVÉHO MAJETKU</t>
  </si>
  <si>
    <t>Daň z príjmov fyzických osôb</t>
  </si>
  <si>
    <t>DAŇ Z MAJETKU</t>
  </si>
  <si>
    <t>Daň z nehnuteľností</t>
  </si>
  <si>
    <t xml:space="preserve">  </t>
  </si>
  <si>
    <t>DANE ZA ŠPECIFICKÉ SLUŽBY-MIESTNE DANE</t>
  </si>
  <si>
    <t>Daň psa</t>
  </si>
  <si>
    <t>Daň za užívanie verejného priestranstva</t>
  </si>
  <si>
    <t>Daň za ubytovanie</t>
  </si>
  <si>
    <t>Daň za nevýherné hracie prístroje</t>
  </si>
  <si>
    <t>Daň za predajné automaty</t>
  </si>
  <si>
    <t>Miestny popl. za komunál.odpady a drob.staveb.odp.</t>
  </si>
  <si>
    <t>Za uloženie na skládku (ŽP)</t>
  </si>
  <si>
    <t>Daň za  jadrové zariadenie</t>
  </si>
  <si>
    <t>Daň za dobývací priestor</t>
  </si>
  <si>
    <t>SPOLU:</t>
  </si>
  <si>
    <t>NEDAŇOVÉ PRÍJMY</t>
  </si>
  <si>
    <t>PRÍJMY Z PODNIKANIA</t>
  </si>
  <si>
    <t>Dividendy</t>
  </si>
  <si>
    <t>Odvod zo zisku .A.S.A. Hlohovec</t>
  </si>
  <si>
    <t xml:space="preserve"> </t>
  </si>
  <si>
    <t>PRÍJMY Z VLASTNÍCTVA</t>
  </si>
  <si>
    <t>Z prenajatých pozemkov</t>
  </si>
  <si>
    <t>Z prenajatých pozemkov NsP</t>
  </si>
  <si>
    <t>Z prenajatých budov</t>
  </si>
  <si>
    <t>Z prenajatých budov, priest. a objektov - NsP</t>
  </si>
  <si>
    <t>Z prenajatých bytov a nebyt. priest.-BH</t>
  </si>
  <si>
    <t>Z prenajatej vodovod. a kan. siete</t>
  </si>
  <si>
    <t>Za prenájom hrobových miest</t>
  </si>
  <si>
    <t>Správne poplatky</t>
  </si>
  <si>
    <t>Správne poplatky - VP</t>
  </si>
  <si>
    <t>Pokuty MsÚ</t>
  </si>
  <si>
    <t>Pokuty MsP</t>
  </si>
  <si>
    <t>POPLATKY A PLATBY Z NÁHODNÉHO</t>
  </si>
  <si>
    <t>PREDAJA SLUŽIEB</t>
  </si>
  <si>
    <t>Za hlásenia v mestskom rozhlase</t>
  </si>
  <si>
    <t>Za podklady k verejným súťažiam</t>
  </si>
  <si>
    <t>Za predaj výstupov z DM</t>
  </si>
  <si>
    <t>Za odpredaj vyradeného majetku</t>
  </si>
  <si>
    <t>Za služby - kopírovanie</t>
  </si>
  <si>
    <t>Ostatné príjmy - WC</t>
  </si>
  <si>
    <t>Poplatok za predajné miesto - Michalský jarmok</t>
  </si>
  <si>
    <t>Separovaný zber - prostr. z Recyklačného fondu</t>
  </si>
  <si>
    <t>ĎALŠIE ADMINISTRATÍVNE A INÉ POPL.</t>
  </si>
  <si>
    <t>Za znečisťovanie ovzdušia</t>
  </si>
  <si>
    <t>KAPITÁLOVÉ PRÍJMY</t>
  </si>
  <si>
    <t>Príjem z predaja plynárenského zariadeia</t>
  </si>
  <si>
    <t>Príjem z predaja bytov</t>
  </si>
  <si>
    <t>Príjem z predaja pozemkov</t>
  </si>
  <si>
    <t>ÚROKY Z DOMÁCICH ÚVEROV,</t>
  </si>
  <si>
    <t>PÔŽIČIEK A VKLADOV</t>
  </si>
  <si>
    <t>Úroky z vkladov</t>
  </si>
  <si>
    <t>Úroky z účtov</t>
  </si>
  <si>
    <t>OSTATNÉ PRÍJMY</t>
  </si>
  <si>
    <t>Z výťažkov z lotérií a iných hier</t>
  </si>
  <si>
    <t>Vrátené soc. výpomoci</t>
  </si>
  <si>
    <t>Dotácia na prenesené kompetencie - základné vzdelanie</t>
  </si>
  <si>
    <t>Dotácia na prenesené kompetencie - vzdeláv. poukazy</t>
  </si>
  <si>
    <t>Dotácia na prenesené kompetencie - dopravné</t>
  </si>
  <si>
    <t>Dotácia na prenesené kompetencie - odchodné</t>
  </si>
  <si>
    <t>Dotácia na prenesené kompetencie - asistent učiteľa</t>
  </si>
  <si>
    <t>Dotácia na prenesené kompetencie - na predškolákov</t>
  </si>
  <si>
    <t>Rodinné prídavky (osobitný príjemca)</t>
  </si>
  <si>
    <t>Dotácia na motivačný príspevok (štipendiá)</t>
  </si>
  <si>
    <t>Dotácia na školské potreby</t>
  </si>
  <si>
    <t>Dotácia na stravu</t>
  </si>
  <si>
    <t>Fin. prostr. na výchovu a vzdelávanie pre MŠ</t>
  </si>
  <si>
    <t>Dotácia prenesené kompetencie - matrika</t>
  </si>
  <si>
    <t>Dotácia prenesené kompetencie- školský úrad</t>
  </si>
  <si>
    <t>Dotácia prenesené kompetencie - stavebný poriadok</t>
  </si>
  <si>
    <t>Dotácia prenesené kompetencie - cestné hosp.</t>
  </si>
  <si>
    <t>Dotácia prenesené kompetencie - ŠFRB</t>
  </si>
  <si>
    <t>Dotácia prenesené kompetencie - register obyv.</t>
  </si>
  <si>
    <t>Dotácia na originál. kompetencie-Domov dôchodcov</t>
  </si>
  <si>
    <t>Dotácia na prenes. kompetencie na úseku život. prostr.</t>
  </si>
  <si>
    <t>Dotácia na vojnový hrob</t>
  </si>
  <si>
    <t>Dotácia na aktivačnú činnosť</t>
  </si>
  <si>
    <t xml:space="preserve">Dotácia z MK na opravu strechy Zámku </t>
  </si>
  <si>
    <t>Voľby do Európskeho parlamentu</t>
  </si>
  <si>
    <t>Kapitálový transfer - Domov dôchodcov Harmónia</t>
  </si>
  <si>
    <t>PRÍJMY Z TRANSAKCIÍ S FIN.</t>
  </si>
  <si>
    <t>AKTÍVAMI A FINANČ. PASÍVAMI</t>
  </si>
  <si>
    <t>Zostatok prostriedkov z predch.rokov</t>
  </si>
  <si>
    <t>Z prevodov z peňažných fondov obcí - RF ŽP</t>
  </si>
  <si>
    <t>PRIJATÉ ÚVERY</t>
  </si>
  <si>
    <t>Bankové úvery dlhodobé</t>
  </si>
  <si>
    <t>Vlastné príjmy škôl</t>
  </si>
  <si>
    <t>Príjmy SOÚ - 23 obcí okresu</t>
  </si>
  <si>
    <t>179 603*</t>
  </si>
  <si>
    <t>BEŽNÉ  PRÍJMY</t>
  </si>
  <si>
    <t>KAPITÁLOVÉ  PRÍJMY</t>
  </si>
  <si>
    <t>PRÍJMOVÉ  FINANČNÉ  OPERÁCIE</t>
  </si>
  <si>
    <t>ROZPOČTOVÉ  PRÍJMY  SPOLU:</t>
  </si>
  <si>
    <t>Pozn.: * rozpočet SOÚ nebol schválený MsZ v Hlohovci</t>
  </si>
  <si>
    <t>Por. č.  programu</t>
  </si>
  <si>
    <t>Por. č.   podprogramu</t>
  </si>
  <si>
    <t>Funkčná klasifiká-cia</t>
  </si>
  <si>
    <t>Číslo akcie</t>
  </si>
  <si>
    <t>Názov programu/podprogramu</t>
  </si>
  <si>
    <t>1.</t>
  </si>
  <si>
    <t>Manažment, administratíva, propagácia a kontrola</t>
  </si>
  <si>
    <t>1.1.</t>
  </si>
  <si>
    <t>01.1.1.6</t>
  </si>
  <si>
    <t>Samospráva - obligatórne a fakultatívne orgány</t>
  </si>
  <si>
    <t>0601</t>
  </si>
  <si>
    <t>Samospráva, činnosť MsZ</t>
  </si>
  <si>
    <t>Spolu:</t>
  </si>
  <si>
    <t>1.2.</t>
  </si>
  <si>
    <t>Mestský úrad - výkonný orgán samosprávy</t>
  </si>
  <si>
    <t>0000</t>
  </si>
  <si>
    <t>Správa MsÚ</t>
  </si>
  <si>
    <t>Doplnkové dôchodkové poistenie</t>
  </si>
  <si>
    <t>Bolestné</t>
  </si>
  <si>
    <t>0461</t>
  </si>
  <si>
    <t>0484</t>
  </si>
  <si>
    <t>Prezidentské voľby</t>
  </si>
  <si>
    <t>01.1.2</t>
  </si>
  <si>
    <t>0549</t>
  </si>
  <si>
    <t>Exekučné služby</t>
  </si>
  <si>
    <t>Auditorské služby</t>
  </si>
  <si>
    <t>Poštové služby</t>
  </si>
  <si>
    <t>Poplatky bankám</t>
  </si>
  <si>
    <t>Vrátenie príjmov z minulých rokov</t>
  </si>
  <si>
    <t>Zrážková daň z kreditných úrokov</t>
  </si>
  <si>
    <t>09.5.0.1</t>
  </si>
  <si>
    <t>Školenia, kurzy a semináre - MsÚ</t>
  </si>
  <si>
    <t>0560</t>
  </si>
  <si>
    <t>Aktualizácia a grafické dotvorenie www stránky mesta</t>
  </si>
  <si>
    <t>08.4.0</t>
  </si>
  <si>
    <t>Bežný transfer na člen.príspevky ZMOS a iné</t>
  </si>
  <si>
    <t>Podpora tvorby a udržania pracovných miest prostredníctvom zvýšenia adaptability pracovníkov (spolufinancovanie partnera)</t>
  </si>
  <si>
    <t>0458
0002</t>
  </si>
  <si>
    <t>KRIS - Koncepcia rozvoja IS</t>
  </si>
  <si>
    <t>1.3.</t>
  </si>
  <si>
    <t>Hlavný kontrolór mesta</t>
  </si>
  <si>
    <t>Mzdy, odvody a stravovanie hlavný kontrolór</t>
  </si>
  <si>
    <t>1.4.</t>
  </si>
  <si>
    <t>Spoločný obecný úrad</t>
  </si>
  <si>
    <t>Prevádzka SOÚ</t>
  </si>
  <si>
    <t>SOU - administratívno-správna agenda na úseku OS</t>
  </si>
  <si>
    <t>1.5.</t>
  </si>
  <si>
    <t>Koordinácie aktivít na podporu zamestnanosti</t>
  </si>
  <si>
    <t>0462</t>
  </si>
  <si>
    <t>Mzdy, stravovanie a vybavenie pracovníkov VPP</t>
  </si>
  <si>
    <t>1.6.</t>
  </si>
  <si>
    <t>Investície v rámci programu "Manažment, administratíva, propagácia a kontrola"</t>
  </si>
  <si>
    <t>0458</t>
  </si>
  <si>
    <t>Investície MsÚ</t>
  </si>
  <si>
    <t>2.</t>
  </si>
  <si>
    <t>01.7.0</t>
  </si>
  <si>
    <t>Dlhový manažment</t>
  </si>
  <si>
    <t>Splácanie úrokov v tuzemsku</t>
  </si>
  <si>
    <t>Splácanie domácej istiny</t>
  </si>
  <si>
    <t xml:space="preserve">SPOLU: </t>
  </si>
  <si>
    <t>3.</t>
  </si>
  <si>
    <t>Bezpečnosť, verejný poriadok, obrana a ochrana</t>
  </si>
  <si>
    <t>3.1.</t>
  </si>
  <si>
    <t>03.1.0</t>
  </si>
  <si>
    <t>Mestská polícia</t>
  </si>
  <si>
    <t>MsP - prevádzkové výdavky</t>
  </si>
  <si>
    <t>Chránená dielňa - mzdy, odvody, posudky a vyšetrenia</t>
  </si>
  <si>
    <t>Nevyčerpané prostriedky z dotácie
z roku 2008</t>
  </si>
  <si>
    <t>3.2.</t>
  </si>
  <si>
    <t>Civilná ochrana</t>
  </si>
  <si>
    <t>0.2.2.0</t>
  </si>
  <si>
    <t>3.3.</t>
  </si>
  <si>
    <t>Požiarna ochrana</t>
  </si>
  <si>
    <t>03.2.0</t>
  </si>
  <si>
    <t>4.</t>
  </si>
  <si>
    <t>Prostredie pre život</t>
  </si>
  <si>
    <t>4.1.</t>
  </si>
  <si>
    <t>Zásobovanie vodou</t>
  </si>
  <si>
    <t>0.6.3.0</t>
  </si>
  <si>
    <t>Zhodnocovanie vodovodných prípojok</t>
  </si>
  <si>
    <t>4.3.</t>
  </si>
  <si>
    <t>05.1.0</t>
  </si>
  <si>
    <t>Nakladanie s komunál. odpadmi</t>
  </si>
  <si>
    <t>0466</t>
  </si>
  <si>
    <t>0543</t>
  </si>
  <si>
    <t>Odvoz odpadu - vraky na MK</t>
  </si>
  <si>
    <t>0416</t>
  </si>
  <si>
    <t>Biologicky rozložiteľný odpad</t>
  </si>
  <si>
    <t>0536</t>
  </si>
  <si>
    <t>Likvidácia divokých skládok</t>
  </si>
  <si>
    <t>Nákup smet. košov (výmena za poškodené)</t>
  </si>
  <si>
    <t>4.4.</t>
  </si>
  <si>
    <t>Separ. zber odpadov a zberný dvor</t>
  </si>
  <si>
    <t>0553</t>
  </si>
  <si>
    <t>Prevádzka zberného dvora</t>
  </si>
  <si>
    <t>Nájom za pozemok - zberný dvor</t>
  </si>
  <si>
    <t>0552</t>
  </si>
  <si>
    <t>Separovaný zber-prevádzkovanie, odvoz a ost. výdavky</t>
  </si>
  <si>
    <t>0552
0001</t>
  </si>
  <si>
    <t>Použitie prostriedkov za vyseparovaný odpad z r. 2008</t>
  </si>
  <si>
    <t>4.5.</t>
  </si>
  <si>
    <t>Údržba verejných priestranstiev</t>
  </si>
  <si>
    <t>0448
0012</t>
  </si>
  <si>
    <t>Transfer VaTS (čist.verej.priestr.,zimná údržba)</t>
  </si>
  <si>
    <t>06.2.0</t>
  </si>
  <si>
    <t>0448
0013</t>
  </si>
  <si>
    <t>Transfer VaTS (jazieko, fontány, oprava lavičiek)</t>
  </si>
  <si>
    <t>04.5.1</t>
  </si>
  <si>
    <t>0561</t>
  </si>
  <si>
    <t>Čistenie a údržba MK spravovaných VÚC</t>
  </si>
  <si>
    <t>Dodávka a montáž lavičiek na sídliskách a v parkoch</t>
  </si>
  <si>
    <t>4.6.</t>
  </si>
  <si>
    <t>Údržba verejnej zelene</t>
  </si>
  <si>
    <t>0448
0014</t>
  </si>
  <si>
    <t>Transfer VaTS (údržba verej. zelene)</t>
  </si>
  <si>
    <t>Pasport zelene</t>
  </si>
  <si>
    <t>0550</t>
  </si>
  <si>
    <t>Náhradná výsadba</t>
  </si>
  <si>
    <t>0336</t>
  </si>
  <si>
    <t>Nájomné - pozemok Šianec a ostatné</t>
  </si>
  <si>
    <t>4.7.</t>
  </si>
  <si>
    <t>06.4.0</t>
  </si>
  <si>
    <t>Verejné osvetlenie</t>
  </si>
  <si>
    <t>Elektrická energia</t>
  </si>
  <si>
    <t>Údržba verejného osvetlenia</t>
  </si>
  <si>
    <t>0448
0015</t>
  </si>
  <si>
    <t>Transfer VaTS -údržba verejného osvetlenia</t>
  </si>
  <si>
    <t>0417</t>
  </si>
  <si>
    <t>Údržba verejného osvetlenia (úhrady MsÚ)</t>
  </si>
  <si>
    <t>0448
0016</t>
  </si>
  <si>
    <t>Oprava a údržba vianočných dekorov</t>
  </si>
  <si>
    <t>0448
0017</t>
  </si>
  <si>
    <t>Vybudovanie VO - ul. Manckovičova prepoj komunikácia k areálu NsP, vstup do areálu garáží</t>
  </si>
  <si>
    <t>Náklady na terénne úpravy a obnovenie zelených plôch po realizácii "Projektu realizácie inštalácie a ovládania integrovaného energeticky účinného systému verejného osvetleniaHlohovec"</t>
  </si>
  <si>
    <t>4.8.</t>
  </si>
  <si>
    <t>Miestny rozhlas</t>
  </si>
  <si>
    <t>08.3.0</t>
  </si>
  <si>
    <t>0448
0018</t>
  </si>
  <si>
    <t>Údržba miestneho rozhlasu-transfer
VaTS, s.r.o.</t>
  </si>
  <si>
    <t>4.9.</t>
  </si>
  <si>
    <t>Revitalizácia a drobná architektúra sídlisk a parkov</t>
  </si>
  <si>
    <t>0430
0001</t>
  </si>
  <si>
    <t>PD "Zákl.inven.pre obnovu a revital ZZ pre staveb.kon.</t>
  </si>
  <si>
    <t>4.10.</t>
  </si>
  <si>
    <t>Veterinárne a sanačné činnosti</t>
  </si>
  <si>
    <t>04.2.1.3</t>
  </si>
  <si>
    <t>0433</t>
  </si>
  <si>
    <t>Výdavky na odchyt túlavých
zvierat</t>
  </si>
  <si>
    <t>Sanačné práce - uhynuté zvieratá</t>
  </si>
  <si>
    <t>Deratizácia mesta</t>
  </si>
  <si>
    <t>Údržba výbehu pre psy</t>
  </si>
  <si>
    <t>4.11.</t>
  </si>
  <si>
    <t>Podpora aktivít v rámci programu "Prostredie pre život"</t>
  </si>
  <si>
    <t>04.2.3</t>
  </si>
  <si>
    <t>Transfer Rybárskemu zväzu na zarybnenie</t>
  </si>
  <si>
    <t>0527</t>
  </si>
  <si>
    <t>Príspevok SRZ na organizovanie 29. majstrovstiev sveta v love rýb udicou v sladkých vodách</t>
  </si>
  <si>
    <t>5.</t>
  </si>
  <si>
    <t>Plánovanie investícií, projektová a inžinierska činnosť</t>
  </si>
  <si>
    <t>5.1.</t>
  </si>
  <si>
    <t>Hlavný architekt mesta</t>
  </si>
  <si>
    <t>04.4.3</t>
  </si>
  <si>
    <t>0459</t>
  </si>
  <si>
    <t>5.2.</t>
  </si>
  <si>
    <t>Znalecké posudky</t>
  </si>
  <si>
    <t>Projekty drobné stavby</t>
  </si>
  <si>
    <t>0486</t>
  </si>
  <si>
    <t>Geometrické plány</t>
  </si>
  <si>
    <t>Kolkové známky</t>
  </si>
  <si>
    <t>5.3.</t>
  </si>
  <si>
    <t>ÚPN - SÚ Hlohovec</t>
  </si>
  <si>
    <t>0542</t>
  </si>
  <si>
    <t>5.4.</t>
  </si>
  <si>
    <t>Tvorba a aktualizácia digitálnej a technickej mapy mesta</t>
  </si>
  <si>
    <t>0476</t>
  </si>
  <si>
    <t>Digitálna technická mapa mesta - aktualizácia</t>
  </si>
  <si>
    <t>Aktualizácia informač. systému katastra nehnuteľností</t>
  </si>
  <si>
    <t>5.5.</t>
  </si>
  <si>
    <t>Štúdie a projektová príprava</t>
  </si>
  <si>
    <t>Architektonické štúdie:</t>
  </si>
  <si>
    <t>Dopravno-urbanistická štúdia riešenia preložky cesty II/513</t>
  </si>
  <si>
    <t>08.1.0</t>
  </si>
  <si>
    <t>0424</t>
  </si>
  <si>
    <t>Projekt zastrešenia a úpravy okolia UĽP Hlohovec</t>
  </si>
  <si>
    <t>Participácia na výdavkoch projektu rekonštrukcie cesty II/507 Hlohová a Hviezdoslavova ul.</t>
  </si>
  <si>
    <t>0359</t>
  </si>
  <si>
    <t xml:space="preserve">Projektová dokumentácia pre územné konanie a stavebné povolenie na vybudovanie kompostoviska </t>
  </si>
  <si>
    <t>5.6.</t>
  </si>
  <si>
    <t>Spoluúčasť mesta na projektoch</t>
  </si>
  <si>
    <t>Spoluúčasť mesta na projektoch:</t>
  </si>
  <si>
    <t>09.1.2.1</t>
  </si>
  <si>
    <t>0702</t>
  </si>
  <si>
    <t>Rekonštrukcia II. ZŠ Koperníkova (schválené MsZ 28.8.2008)</t>
  </si>
  <si>
    <t>0701</t>
  </si>
  <si>
    <t>Rekonštrukcia I. ZŠ M.R.Štefánika (schválené MsZ 14.2.2008)</t>
  </si>
  <si>
    <t>0706</t>
  </si>
  <si>
    <t>Rekonštrukcia VI. ZŠ Podzámska (schválené MsZ 28.8.2008)</t>
  </si>
  <si>
    <t>10.2.0.2</t>
  </si>
  <si>
    <t>0740</t>
  </si>
  <si>
    <t>Domov dôchodcov Harmonia - nadstavba (schválené MsZ 11.9.2008)</t>
  </si>
  <si>
    <t>0.5.2.0</t>
  </si>
  <si>
    <t>03.6.9</t>
  </si>
  <si>
    <t>Hlohovec-Šulekovo-II.etapa, odkanalizovanie miestnej časti (schválené MsZ 11.9.2008)</t>
  </si>
  <si>
    <t>08.2.0.7</t>
  </si>
  <si>
    <t>0370
0001</t>
  </si>
  <si>
    <t>Zámok v Hlohovci - rekonštrukcia strechy</t>
  </si>
  <si>
    <t>Projekt realizácie inštalácie a ovládania integrovaného energeticky účinného systému verejného osvetleniaHlohovec - spolufinancovanie projektu EU</t>
  </si>
  <si>
    <t>0369
0001</t>
  </si>
  <si>
    <t>Hlohovec-Šulekovo-II.etapa, odkanalizovanie miestnej časti -poradenstvo pri implementácii projektu a investičný dozor počas implementácie (mandátna zmluva zo dňa 28.8.2008)</t>
  </si>
  <si>
    <t>6.</t>
  </si>
  <si>
    <t>Doprava</t>
  </si>
  <si>
    <t>6.1.</t>
  </si>
  <si>
    <t>Údržba mestských komunikácií a drobnej infraštruktúry</t>
  </si>
  <si>
    <t>0448
0019</t>
  </si>
  <si>
    <t xml:space="preserve">Transfer VaTS </t>
  </si>
  <si>
    <t>Nájom za pozemok - parkovisko na Sihoti</t>
  </si>
  <si>
    <t>0448
0020</t>
  </si>
  <si>
    <t>Osadenie zábradlia na schody na ul. Nerudova</t>
  </si>
  <si>
    <t>6.2.</t>
  </si>
  <si>
    <t>Budovanie a údržba dopravného značenia</t>
  </si>
  <si>
    <t>0448
0021</t>
  </si>
  <si>
    <t>Vybudovanie svetelného doprav.
značenia-prechod pre chodcov
Námestie sv. Michala</t>
  </si>
  <si>
    <t>Dopravný audit - platené parkovanie</t>
  </si>
  <si>
    <t>6.3.</t>
  </si>
  <si>
    <t>0353</t>
  </si>
  <si>
    <t>Infraštruktúra a MK Ul. Timravy</t>
  </si>
  <si>
    <t>Komunikácia Svinná hora</t>
  </si>
  <si>
    <t>0360</t>
  </si>
  <si>
    <t>Parkovisko Hlohová</t>
  </si>
  <si>
    <t>0448
0022</t>
  </si>
  <si>
    <t>Budovanie spevnených parkovacích plôch</t>
  </si>
  <si>
    <t>0448
0023</t>
  </si>
  <si>
    <t>Osadenie 2 ks čakární pre MHD na ul. Mierová - 1ks  a ul. ČSA - 1 ks</t>
  </si>
  <si>
    <t>6.4.</t>
  </si>
  <si>
    <t>Aktivity v rámci MHD</t>
  </si>
  <si>
    <t>Transfer SAD na MHD</t>
  </si>
  <si>
    <t>7.</t>
  </si>
  <si>
    <t>Rozvoj bývania a občianska
vybavenosť</t>
  </si>
  <si>
    <t>7.1.</t>
  </si>
  <si>
    <t>Výstavba, rekonštrukcia a údržba bytového a nebytového fondu</t>
  </si>
  <si>
    <t>06.1.0</t>
  </si>
  <si>
    <t>0133</t>
  </si>
  <si>
    <t>Transfer na investície BH s.r.o.</t>
  </si>
  <si>
    <t>Údržba plynových a elektric. prípojok k obyt. domom</t>
  </si>
  <si>
    <t>Transfer BH s.r.o. na opravy</t>
  </si>
  <si>
    <t>7.2.</t>
  </si>
  <si>
    <t>Majetkovoprávne vysporiadanie pozemkov</t>
  </si>
  <si>
    <t>Nákup pozemkov</t>
  </si>
  <si>
    <t>7.3.</t>
  </si>
  <si>
    <t>Prevádzka obradnej siene</t>
  </si>
  <si>
    <t>0414</t>
  </si>
  <si>
    <t>Výdavky na prevádzku obradnej siene</t>
  </si>
  <si>
    <t>7.4.</t>
  </si>
  <si>
    <t>Údržba a prevádzka cintorínov</t>
  </si>
  <si>
    <t>0418</t>
  </si>
  <si>
    <t>Rozšírenie cintorína Hlohovec II. etapa</t>
  </si>
  <si>
    <t>0448
0024</t>
  </si>
  <si>
    <t>Transfer VaTS na údržbu a energie - cintoríny</t>
  </si>
  <si>
    <t>Platba za spracovanie náj. zmlúv za hrobové miesta</t>
  </si>
  <si>
    <t>Nákup softvéru - prechod na EURO</t>
  </si>
  <si>
    <t>Aktualizácia pasportizácie hrobových miest</t>
  </si>
  <si>
    <t>0448
0025</t>
  </si>
  <si>
    <t>Dobudovanie chodníka - cintorín Hlohovec</t>
  </si>
  <si>
    <t>0448
0026</t>
  </si>
  <si>
    <t>Vybudovanie bariérového oplotenia v dĺžke 30 m za domom smútku</t>
  </si>
  <si>
    <t>7.5.</t>
  </si>
  <si>
    <t>Údržba a prevádzka WC</t>
  </si>
  <si>
    <t>0407</t>
  </si>
  <si>
    <t>Údržba a prevádzka verejného 
WC</t>
  </si>
  <si>
    <t>8.</t>
  </si>
  <si>
    <t>Šport a voľnočasové aktivity</t>
  </si>
  <si>
    <t>8.1.</t>
  </si>
  <si>
    <t>Športové aktivity a činnosť klubov v oblasti športu</t>
  </si>
  <si>
    <t>0508</t>
  </si>
  <si>
    <t>8.1.1 Príspevky TJ a klubom</t>
  </si>
  <si>
    <t>8.1.1 Príspevky na energie UĽP</t>
  </si>
  <si>
    <t>0532</t>
  </si>
  <si>
    <t>8.1.1 Dotácia MŠK na činnosť extraligy - hádzaná</t>
  </si>
  <si>
    <t>0500</t>
  </si>
  <si>
    <t>8.1.2 Drobné športové aktivity</t>
  </si>
  <si>
    <t>0463
0531</t>
  </si>
  <si>
    <t>8.1.2 Hlohovský tanečný večer - transfer MsKC</t>
  </si>
  <si>
    <t>0469</t>
  </si>
  <si>
    <t>8.1.3 Drobné športové aktivity - FD</t>
  </si>
  <si>
    <t>8.2.</t>
  </si>
  <si>
    <t>Údržba a rekonštrukcia športových objektov, výstavba nových športovísk</t>
  </si>
  <si>
    <t xml:space="preserve">Poistné </t>
  </si>
  <si>
    <t>0436</t>
  </si>
  <si>
    <t>8.3.</t>
  </si>
  <si>
    <t>Výstavba a údržba ihrísk a pieskovísk</t>
  </si>
  <si>
    <t>0448
0027</t>
  </si>
  <si>
    <t>Transfer VaTS na údržbu det. ihrísk</t>
  </si>
  <si>
    <t>0354</t>
  </si>
  <si>
    <t>Oplotenie det. ihriska v Šulekove</t>
  </si>
  <si>
    <t>Smetná nádoba na detské ihrisko v Šulekove, odvoz KO</t>
  </si>
  <si>
    <t>0357</t>
  </si>
  <si>
    <t>Oplotenie viacúčelového ihriska</t>
  </si>
  <si>
    <t>9.</t>
  </si>
  <si>
    <t>Kultúra a pamiatková starostlivosť</t>
  </si>
  <si>
    <t>9.1.</t>
  </si>
  <si>
    <t>Kultúrna činnosť zabezpečovaná mestom a jeho organizáciami</t>
  </si>
  <si>
    <t>08.2.0.3</t>
  </si>
  <si>
    <t>0463</t>
  </si>
  <si>
    <t>Transfer príspevkovej organizácii MsKC na prevádzkové výdavky</t>
  </si>
  <si>
    <t>0463
0525</t>
  </si>
  <si>
    <t>Transfer prípevkovej organizácii MsKC na DDP</t>
  </si>
  <si>
    <t>0463
0512</t>
  </si>
  <si>
    <t>Transfer prís.organizácii - letné festivaly, promen.konc.</t>
  </si>
  <si>
    <t>0463
0544</t>
  </si>
  <si>
    <t>Vianočné trhy</t>
  </si>
  <si>
    <t>0463
0546</t>
  </si>
  <si>
    <t>Posedenie pri čaji pre dôchodcov</t>
  </si>
  <si>
    <t>0463
0547</t>
  </si>
  <si>
    <t>Týždeň slovenských knižníc</t>
  </si>
  <si>
    <t>0463
0563</t>
  </si>
  <si>
    <t>MDD</t>
  </si>
  <si>
    <t>0463
0564</t>
  </si>
  <si>
    <t>Mikuláš pre deti</t>
  </si>
  <si>
    <t>0463
0565</t>
  </si>
  <si>
    <t>Rozlúčka s prázdninami</t>
  </si>
  <si>
    <t>08.2.0.9</t>
  </si>
  <si>
    <t>Údržba propagačných tabúľ</t>
  </si>
  <si>
    <t>0522</t>
  </si>
  <si>
    <t>Kniha pre prvákov</t>
  </si>
  <si>
    <t>0517</t>
  </si>
  <si>
    <t>Vlajková výzdoba mesta</t>
  </si>
  <si>
    <t>0402</t>
  </si>
  <si>
    <t>Výdavky ZPOZ - u</t>
  </si>
  <si>
    <t>Poistné</t>
  </si>
  <si>
    <t>Dotácia HcTV</t>
  </si>
  <si>
    <t>9.2.</t>
  </si>
  <si>
    <t>Kultúrne aktivity zabezpečované inými subjektami</t>
  </si>
  <si>
    <t>9.2.1 Drobné kultúrne aktivity</t>
  </si>
  <si>
    <t>9.2.2 Drobné kultúrne aktivity - FD</t>
  </si>
  <si>
    <t>0528</t>
  </si>
  <si>
    <t>9.2.3 Vatra zvrchovanosti</t>
  </si>
  <si>
    <t>0510</t>
  </si>
  <si>
    <t>9.2.3 Dotácia združeniu EX LIBRIS AD PERSONAM HC</t>
  </si>
  <si>
    <t>9.3.</t>
  </si>
  <si>
    <t>Výstavba, rekonštrukcia a údržba kultúrnych objektov</t>
  </si>
  <si>
    <t>0463
0526</t>
  </si>
  <si>
    <t>Transfer MsKC na opravu pódia</t>
  </si>
  <si>
    <t>0463
0569</t>
  </si>
  <si>
    <t>9.4.</t>
  </si>
  <si>
    <t>Úhrada nákladov - zámok</t>
  </si>
  <si>
    <t>0371
0001</t>
  </si>
  <si>
    <t>Oprava strechy Zámku - použ. nevyčerp. dotácie z r. 2008</t>
  </si>
  <si>
    <t>Zámok - spolufinancovanie k dotácii
poskytnutej v r. 2008</t>
  </si>
  <si>
    <t>0371
0002</t>
  </si>
  <si>
    <t>Osvetlenie zámku - spolufinancovanie</t>
  </si>
  <si>
    <t>Osvetlenie Zámku - použitie dotácie
z roku 2008 - kapitálové výdavky</t>
  </si>
  <si>
    <t>9.5.</t>
  </si>
  <si>
    <t>Aktivity na úseku propagácie mesta</t>
  </si>
  <si>
    <t>0531</t>
  </si>
  <si>
    <t>Propagácia a reklama - družobné aktivity</t>
  </si>
  <si>
    <t>0514</t>
  </si>
  <si>
    <t>Propagácia a reklama - propagačné predmety</t>
  </si>
  <si>
    <t>0569</t>
  </si>
  <si>
    <t>Podpora účasti na výst. Slovakia Tour v Bratislave</t>
  </si>
  <si>
    <t>0570</t>
  </si>
  <si>
    <t>Finančná spoluúčasť mesta na ocenenie v rámci konania akcie Fraštacká vínna cesta</t>
  </si>
  <si>
    <t>0571</t>
  </si>
  <si>
    <t>Propagácia v rámci MIS - vyhotovenie mapovej dokumentácie</t>
  </si>
  <si>
    <t>9.6.</t>
  </si>
  <si>
    <t>Michalský jarmok</t>
  </si>
  <si>
    <t>08.6.0</t>
  </si>
  <si>
    <t>Výdavky na zabezpečenie jarmoku</t>
  </si>
  <si>
    <t>10.</t>
  </si>
  <si>
    <t>Školstvo</t>
  </si>
  <si>
    <t>10.1.</t>
  </si>
  <si>
    <t>Vzdelávanie, prevádzka a služby poskytované v systéme základného školstva</t>
  </si>
  <si>
    <t>Originálne kompetencie - ŠJ</t>
  </si>
  <si>
    <t>Originálne kompetencie - ŠKD</t>
  </si>
  <si>
    <t>Prenesené kompetencie - ZŠ</t>
  </si>
  <si>
    <t>PK nedočerp. v r. 2008 použité v r. 2009</t>
  </si>
  <si>
    <t>Pren. komp. - vzdelávacie poukazy</t>
  </si>
  <si>
    <t>Pren. komp. dopravné</t>
  </si>
  <si>
    <t>Prostr. na dopravné - z r. 2008</t>
  </si>
  <si>
    <t>Odvod za poškodené učebnice - prostr. z  r.2008</t>
  </si>
  <si>
    <t>Pren. komp. asistent učiteľa</t>
  </si>
  <si>
    <t>Použité vlastné príjmy škôl na bežné výdavky - ZŠ</t>
  </si>
  <si>
    <t>Použité vlast. príjmy škôl na bež. výdavky-ŠKD</t>
  </si>
  <si>
    <t>Použité vlastné príjmy škôl na bežné výdavky-ŠJ</t>
  </si>
  <si>
    <t>0447</t>
  </si>
  <si>
    <t>Dotácia -dávky v hm.núdzi 
- strava</t>
  </si>
  <si>
    <t>09.1.2.2</t>
  </si>
  <si>
    <t>Dotácia -DHM - strava - Špec. ZŠ</t>
  </si>
  <si>
    <t>0699</t>
  </si>
  <si>
    <t>Dotácia - dávky v hm.núdzi - školské potreby</t>
  </si>
  <si>
    <t>Dotácia - dávky v hm.núdzi - školské potreby - Špec. ZŚ</t>
  </si>
  <si>
    <t>Opravy školských budov-riešenie havarijných situácií</t>
  </si>
  <si>
    <t>0556</t>
  </si>
  <si>
    <t>Financovanie neštátnych (cirkevných) školských zariad.-ŠKD, výdajná ŠJ</t>
  </si>
  <si>
    <t>10.4.0.5</t>
  </si>
  <si>
    <t>0800</t>
  </si>
  <si>
    <t>10.7.0.1</t>
  </si>
  <si>
    <t>0700</t>
  </si>
  <si>
    <t>Motivačný príspevok (štipendiá) pre žiakov ZŠ</t>
  </si>
  <si>
    <t>10.2.</t>
  </si>
  <si>
    <t>Predškol. formy vzdelávania (MŠ)</t>
  </si>
  <si>
    <t>09.1.1.1</t>
  </si>
  <si>
    <t>Originálne kompetencie - MŠ</t>
  </si>
  <si>
    <t>Financovanie neštátnych (cirkevných) školských zariad. -MŠ Panny Márie Pomocnice</t>
  </si>
  <si>
    <t>Použité vlastné príjmy škôl na bežné výdavky-MŠ</t>
  </si>
  <si>
    <t>Fin.prostr. zo ŠR na na výchovu a vzdelávanie pre MŠ</t>
  </si>
  <si>
    <t>10.3.</t>
  </si>
  <si>
    <t>09.5.0.2</t>
  </si>
  <si>
    <t>Originálne kompetencie - CVČ</t>
  </si>
  <si>
    <t>Originálne kompetencie - ZUŠ</t>
  </si>
  <si>
    <t>Použité vlast. príjmy škôl na bežné výdavky - CVČ</t>
  </si>
  <si>
    <t>Použité vlast. príjmy škôl na bežné výdavky-ZUŠ</t>
  </si>
  <si>
    <t>Vzdelávacie poukazy - CVČ</t>
  </si>
  <si>
    <t>0473</t>
  </si>
  <si>
    <t>Bežný transfer ZŠ - plavecké výcviky</t>
  </si>
  <si>
    <t>0535</t>
  </si>
  <si>
    <t>Hlohovské hry mládeže</t>
  </si>
  <si>
    <t>09.2.4.1</t>
  </si>
  <si>
    <t>0540</t>
  </si>
  <si>
    <t>Stredoškolské športové hry</t>
  </si>
  <si>
    <t>Projekt "Otázniky histórie"</t>
  </si>
  <si>
    <t>Bežný transfer CVČ - DÚHA - letné a prímestské tábory</t>
  </si>
  <si>
    <t>10.4.</t>
  </si>
  <si>
    <t xml:space="preserve">Služby poskytované školstvu na úseku údržby a prevádz. zariadení </t>
  </si>
  <si>
    <t>09.6.0.7</t>
  </si>
  <si>
    <t>Stredisko služieb škole - orig. kompetencia</t>
  </si>
  <si>
    <t>11.</t>
  </si>
  <si>
    <t>Sociálna starostlivosť</t>
  </si>
  <si>
    <t>11.1.</t>
  </si>
  <si>
    <t>Prevádzka zariadení v zriaďovateľskej pôsobnosti mesta na úseku sociálnej starostlivosti</t>
  </si>
  <si>
    <t>10.2.0.1</t>
  </si>
  <si>
    <t>11.2.</t>
  </si>
  <si>
    <t>Opatrovateľská služba</t>
  </si>
  <si>
    <t>11.3.</t>
  </si>
  <si>
    <t>Záujmové a voľnočasové aktivity občanov v dôchodkovom veku</t>
  </si>
  <si>
    <t>0.8.4.0</t>
  </si>
  <si>
    <t>0523</t>
  </si>
  <si>
    <t>Bežný transfer OZ - ZKS</t>
  </si>
  <si>
    <t>0525</t>
  </si>
  <si>
    <t>Bežný transfer OZ - JDS</t>
  </si>
  <si>
    <t>10.2.0.3</t>
  </si>
  <si>
    <t>0420</t>
  </si>
  <si>
    <t>0506</t>
  </si>
  <si>
    <t>11.4.</t>
  </si>
  <si>
    <t xml:space="preserve">Pomoc sociálne odkázaným skupinám občanov </t>
  </si>
  <si>
    <t>10.4.0.4</t>
  </si>
  <si>
    <t>Príspevok novonarodeným deťom</t>
  </si>
  <si>
    <t>Jednorázové dávky sociálnej pomoci</t>
  </si>
  <si>
    <t>0900</t>
  </si>
  <si>
    <t>DHM pre bezdomovcov</t>
  </si>
  <si>
    <t>0541</t>
  </si>
  <si>
    <t>Sociálne pôžičky</t>
  </si>
  <si>
    <t>10.7.0.2</t>
  </si>
  <si>
    <t>0548</t>
  </si>
  <si>
    <t>Prísp. podľa zákona o soc.-právnej ochrane detí a soc.kuratele</t>
  </si>
  <si>
    <t>Stravovanie dôchodcov</t>
  </si>
  <si>
    <t>11.5.</t>
  </si>
  <si>
    <t>Aktivity v oblasti soc. starostlivosti a pomoci zabezpečované inými subjektami</t>
  </si>
  <si>
    <t>0405</t>
  </si>
  <si>
    <t>Bežný transfer OZ - Azylový dom</t>
  </si>
  <si>
    <t>12.</t>
  </si>
  <si>
    <t>Zdravotníctvo</t>
  </si>
  <si>
    <t>12.1.</t>
  </si>
  <si>
    <t>Činosť subjektov založených a zriadených mestom na úseku zdravotníctva</t>
  </si>
  <si>
    <t>07.3.1</t>
  </si>
  <si>
    <t>0404</t>
  </si>
  <si>
    <t>Bežný transfer NsP, s.r.o.na údržbu majetku a prev.nákl.</t>
  </si>
  <si>
    <t>0463
0509</t>
  </si>
  <si>
    <t>Transfer prísp. organizácii MsKC - Deň zdravia</t>
  </si>
  <si>
    <t>13.</t>
  </si>
  <si>
    <t>Prenesené   kompetencie (okrem školstva)</t>
  </si>
  <si>
    <t>13.1.</t>
  </si>
  <si>
    <t>Matrika</t>
  </si>
  <si>
    <t>01.3.3</t>
  </si>
  <si>
    <t>Matrika - MsÚ</t>
  </si>
  <si>
    <t>13.2.</t>
  </si>
  <si>
    <t>Stavebný poriadok, vyvlastňovacie konanie a cestné hospodárstvo</t>
  </si>
  <si>
    <t>SOÚ: stavebný poriadok a vyvlastňovacie konanie</t>
  </si>
  <si>
    <t>cest. hospodárstvo</t>
  </si>
  <si>
    <t>13.3.</t>
  </si>
  <si>
    <t>Školský úrad</t>
  </si>
  <si>
    <t>školský úrad</t>
  </si>
  <si>
    <t>13.4.</t>
  </si>
  <si>
    <t>ŠFRB</t>
  </si>
  <si>
    <t>0493</t>
  </si>
  <si>
    <t>13.5.</t>
  </si>
  <si>
    <t>Register obyvateľstva</t>
  </si>
  <si>
    <t>0554</t>
  </si>
  <si>
    <t>Prenesené kompet. - register obyvateľov SR</t>
  </si>
  <si>
    <t>13.6.</t>
  </si>
  <si>
    <t>Výkon prenesených kompetencií na úseku ŽP</t>
  </si>
  <si>
    <t>0555</t>
  </si>
  <si>
    <t>ŽP</t>
  </si>
  <si>
    <t>S P O L U :</t>
  </si>
  <si>
    <t>výdavky SOÚ - 23 obcí</t>
  </si>
  <si>
    <t>z toho:</t>
  </si>
  <si>
    <t>SOÚ - správa</t>
  </si>
  <si>
    <t xml:space="preserve">SOÚ - opatrovateľská služba </t>
  </si>
  <si>
    <t xml:space="preserve">SOÚ - stavebný poriadok </t>
  </si>
  <si>
    <t>SOÚ - administratívno-správna
agenda</t>
  </si>
  <si>
    <t>výdavky SOÚ - 23 obcí  spolu:</t>
  </si>
  <si>
    <t>Vrátane SOÚ</t>
  </si>
  <si>
    <t>0363</t>
  </si>
  <si>
    <t xml:space="preserve">Upravený rozpočet r. 2009  </t>
  </si>
  <si>
    <t>Požiad. komisíí a odborn. útvarov      r. 2010</t>
  </si>
  <si>
    <t>Návrh rozpočtu             r. 2010</t>
  </si>
  <si>
    <t>Požiad. komisíí a odborn. útvarov      r. 2011</t>
  </si>
  <si>
    <t>Návrh rozpočtu             r. 2011</t>
  </si>
  <si>
    <t>Požiad. komisíí a odborn. útvarov      r. 2012</t>
  </si>
  <si>
    <t>Návrh rozpočtu             r. 2012</t>
  </si>
  <si>
    <t xml:space="preserve">0552
</t>
  </si>
  <si>
    <t>Vybudovanie oplotenia kontajnerov na TKO</t>
  </si>
  <si>
    <t>Nákup vianočných dekorov</t>
  </si>
  <si>
    <t>0448</t>
  </si>
  <si>
    <t>Vybudovanie VO - Križovatka II/513 - Sereďská, Osloboditeľov, Leopoldov - PD+ realizácia</t>
  </si>
  <si>
    <t>Rekonštrukcia VO na Ul. A.Felcána</t>
  </si>
  <si>
    <t>Rekonštrukcia VO na Hlohovej ul. v Hlohovci</t>
  </si>
  <si>
    <t>Digitálna pasportizácia VO</t>
  </si>
  <si>
    <t>Audit verejného osvetlenia pre účelyuchádzania sa o podporu z fondov</t>
  </si>
  <si>
    <t>Demontáž verejného rozhlasu</t>
  </si>
  <si>
    <t>Zbúranie objektu pri vstupe do Zámockej záhrady, úprava terénu, odstránenie drevín</t>
  </si>
  <si>
    <t>Riešenie preloženia a osadenia novej čakárne na ul. Hviezdoslavova</t>
  </si>
  <si>
    <t>Osadenie špeciálnych dopravných zariadení - spomaľovacie prahy</t>
  </si>
  <si>
    <t>Vybudovanie svetelného doprav.
značenia-prechod pre chodcov
pri pošte</t>
  </si>
  <si>
    <t>Vybudovanie bezpečnostného zábradlia na schodoch v budove MsWC</t>
  </si>
  <si>
    <t>Kap.transfer BH,s.r.o. na rekonštrukciu športových objektov</t>
  </si>
  <si>
    <t>Bežný transfer BH,s.r.o. na opravy a údržbu športových objektov</t>
  </si>
  <si>
    <t>Umiestnenie inform. tabúľ v Zámockej záhrade - požiadavka Komisie podnikania</t>
  </si>
  <si>
    <t>Zabezpečenie vstupov v Zámockej záhrade</t>
  </si>
  <si>
    <t>Dotácia na prevádzku MŠK</t>
  </si>
  <si>
    <t>Oplotenie asfaltového ihriska v areáli VI. ZŠ</t>
  </si>
  <si>
    <t>Sociálne pohreby</t>
  </si>
  <si>
    <t>sociálne služby - lekári (vyst.potvrdení)</t>
  </si>
  <si>
    <t>Záchytka - transfer VÚC</t>
  </si>
  <si>
    <t>Starostlivosť o kultúrne 
pamiatky</t>
  </si>
  <si>
    <t>Oprava kultúrnych pamiatok</t>
  </si>
  <si>
    <t>Stavebný dozor - realizácia rekonštrukcie II.ZŚ</t>
  </si>
  <si>
    <t>Stavebný dozor - realizácia rekonštrukcie I.ZŚ</t>
  </si>
  <si>
    <t>Stavebný dozor - realizácia rekonštrukcie VI.ZŚ</t>
  </si>
  <si>
    <t>Stavebný dozor - realizácia nadstavby Zar. pre seniorov Harmonia</t>
  </si>
  <si>
    <t>Empírové divadlo - reštaurovanie - pokračujúci projekt</t>
  </si>
  <si>
    <t>Reklamné tabule k realizácii projektov 4 ks</t>
  </si>
  <si>
    <t>Rozšírenie kamerového monitorovacieho systému</t>
  </si>
  <si>
    <t>Elektronické oznámenie nahrávania telefonických hovorov</t>
  </si>
  <si>
    <t>Pripoloženie optických káblov pre kamerový monitorovací systém</t>
  </si>
  <si>
    <t>Pripojenie optických káblov k optickým prevodníkom kamerového systému</t>
  </si>
  <si>
    <t>JPS monitorovací systém na služobný automobil</t>
  </si>
  <si>
    <t>Prestavba priestorov MsP</t>
  </si>
  <si>
    <t>Vybudovanie prístup. chodníka od DS po nový cintorín</t>
  </si>
  <si>
    <t>výmena a zapojenie elektrorozvádzača čerpacej stanice Kamenná hora</t>
  </si>
  <si>
    <t>Výmena vodomerov</t>
  </si>
  <si>
    <t>4.2.</t>
  </si>
  <si>
    <t>05.2.0</t>
  </si>
  <si>
    <t>Nakladanie s odpadovými vodami</t>
  </si>
  <si>
    <t>Kap. transfer VaTS na rekonštrukciu odľahčovacej komory OK 10 a zabudovanie hrablíc pre OK 1 - 5</t>
  </si>
  <si>
    <t>Rozvádzač hlavnej prečerpacej stanice Šulekovo - výmena a prekládka z agresívneho prostredia</t>
  </si>
  <si>
    <t>0096</t>
  </si>
  <si>
    <t>Búracie práce športové objekty - Maynet - zápočet za nájomné</t>
  </si>
  <si>
    <t>Z prenájmu pozemkov - zápočet za búracie práce</t>
  </si>
  <si>
    <t>Trvalo vysvetľujúce tabule k projektom</t>
  </si>
  <si>
    <t xml:space="preserve">Zámok v Hlohovci - rekonštrukcia </t>
  </si>
  <si>
    <t>Vybudovanie detského ihriska v časti Nová štvrť, resp. Svätý Peter</t>
  </si>
  <si>
    <t>Nevyhnutné opravy VO (na riešenie nepredvídaných a techn. nevyhovuj. stavov na VO)</t>
  </si>
  <si>
    <t>Vybudovanie bezdrôtového rozhlasu -II.etapa</t>
  </si>
  <si>
    <t xml:space="preserve">Údržba cestnej svetelnej signalizácie </t>
  </si>
  <si>
    <t xml:space="preserve">Spolufinancovanie - rekonštr. cesty II/507 Hlohová a Hviezdoslavova (PD+realizácia) - transfer VÚC </t>
  </si>
  <si>
    <t>Grant na údržbu pamätníka Šuleka-Holubyho</t>
  </si>
  <si>
    <t>Kapitálový transfer na rekonštrukciu Športovej haly</t>
  </si>
  <si>
    <t>Z prevodov z peňažných fondov obcí - FO</t>
  </si>
  <si>
    <t>*</t>
  </si>
  <si>
    <t>Pozn.: * rozpočet SOÚ neschvaľuje MsZ v Hlohovci</t>
  </si>
  <si>
    <t>Za správu nepredaných bytov - zápočet s nájomným</t>
  </si>
  <si>
    <t>0508
0001</t>
  </si>
  <si>
    <t>SKATEPARK</t>
  </si>
  <si>
    <t>0566</t>
  </si>
  <si>
    <t>Športová hala - rekonštrukcia</t>
  </si>
  <si>
    <t>Športová hala - rekonštrukcia -spolufinancovanie</t>
  </si>
  <si>
    <t>0371
0003</t>
  </si>
  <si>
    <t>Oprava strechy Zámku - použitie dotácie poskytnutej v r. 2009</t>
  </si>
  <si>
    <t>0526</t>
  </si>
  <si>
    <t>Údržba pamätníka Šuleka - Holubyho</t>
  </si>
  <si>
    <t>0190</t>
  </si>
  <si>
    <t>Výstavba a rekonštrukcia majetku v rámci infraštruktúry doprava</t>
  </si>
  <si>
    <t>Parkovisko Šomodská</t>
  </si>
  <si>
    <t>Rekonštrukcia MK ul. Vinohradská</t>
  </si>
  <si>
    <t>Úprava hrádze smerom do Koplotoviec - "cyklochodník"</t>
  </si>
  <si>
    <t>Oprava oporných múrov na ul. Inovecká a Ružová</t>
  </si>
  <si>
    <t>MK Svinná hora</t>
  </si>
  <si>
    <t>Odvodnenie garáží na Manckovičovej ul.</t>
  </si>
  <si>
    <t>Rekonštrukcia Nám. sv. Michala</t>
  </si>
  <si>
    <t>Kanalizácia Šulekovo II. etapa - pokračovanie</t>
  </si>
  <si>
    <t>Závalie II.</t>
  </si>
  <si>
    <t>MK Ľ. Zúbku</t>
  </si>
  <si>
    <t>Rekonštrukcia ul. Šulekova</t>
  </si>
  <si>
    <t>Rekonštrukcia MK Čsl. Armády</t>
  </si>
  <si>
    <t>Parkoviská a plochy pod TKO ul. R.Dilonga</t>
  </si>
  <si>
    <t>MK vnútroblok ul. Fraštacká a R.Dilonga</t>
  </si>
  <si>
    <t>MK nad kanálom Sv. Peter Hlohovec</t>
  </si>
  <si>
    <t>Odvodnenie MK ul. Mlynská, Novomeského, Holubyho, Záhradnícka, Pltnícka</t>
  </si>
  <si>
    <t>Parkovacie plochy vo vnútrobloku ul. Podzámska a Michalská</t>
  </si>
  <si>
    <t>Rekonštrukcia  MK Závalie II.</t>
  </si>
  <si>
    <t>Rekonštrukcia prepojenia MK Osloboditeľov - ul. Priemyselná</t>
  </si>
  <si>
    <t>Rekonštrukcia MK Čsl. Armády +chodník cez kanál</t>
  </si>
  <si>
    <t>Projekt rekonštrukcie MK Šulekova</t>
  </si>
  <si>
    <t>MK Nad kanálom Sv.Peter Hlohovec</t>
  </si>
  <si>
    <t>Projekt komunikácie vo vnútrobloku Fraštacká  R. Dilonga  6,8,10,12,14,16,18</t>
  </si>
  <si>
    <t>Projekt odvodnenia svahu na Podzámskej ulici</t>
  </si>
  <si>
    <t>Projekty rekonštrukcie AZC vodovodov</t>
  </si>
  <si>
    <t>Projekt prestrešenia ľadovej plochy</t>
  </si>
  <si>
    <t>Odkanalizovanie ulíc v Šulekove (ul. Mlynská, Novomeského, Holubyho, Záhradnícka a Pltnícka</t>
  </si>
  <si>
    <t>Rozšírenie ul. Šomodská - do objektu Balatón</t>
  </si>
  <si>
    <t>Plochy pre TKO - ul. Podzámska - Michalská</t>
  </si>
  <si>
    <t>DTM-aktualizácia uličného systému</t>
  </si>
  <si>
    <t>UPN - CMZ Hlohovec - ukončenie(vrátane spracovania do GIS)</t>
  </si>
  <si>
    <t>ÚPN CMZ mesta Hlohovec (zosúladenie s novým stavebným zákonom)</t>
  </si>
  <si>
    <t>Štúdia umiestnenia osobného prístavu a územie určené na rekreačné využitie na ľavom brehu (v súvislosti s VD Sereď-Hlohovec)</t>
  </si>
  <si>
    <t>Projekt rekonštrukcia Františkánskeho Nám. a MK Komenského</t>
  </si>
  <si>
    <t>Rekonštrukcia MK Jurkovičova ul. Šulekovo</t>
  </si>
  <si>
    <t>MK Panská Niva II Hlohovec a cesta k Janásovi</t>
  </si>
  <si>
    <t>SEA - strategické dokumenty</t>
  </si>
  <si>
    <t>Systém Pixo Viem - šikmé letecké snímky pamiatkovej zóny</t>
  </si>
  <si>
    <t>Rekonštrukcia MK Podzámska, Tolstého, kpt. Nálepku 1.časť</t>
  </si>
  <si>
    <t>Transfer Mestu Handlová -finančná podpora na zmiernenie dôsledkov baníckej tragédie</t>
  </si>
  <si>
    <t>Prostr.fondu odmien - za služby mimo pracovného pomeru</t>
  </si>
  <si>
    <t>0556
0001</t>
  </si>
  <si>
    <t>Originálne kompetencie
 - ŠJ a ŠKD</t>
  </si>
  <si>
    <t>Originálne kompetencie
 - ZŠ - vyúčtovanie plynu</t>
  </si>
  <si>
    <t>Originálne kompetencie
 - MŠ - vyúčtovanie plynu</t>
  </si>
  <si>
    <t>Dopravno-urbanistická štúdia riešenia preložky cesty II/513 (obchvat)</t>
  </si>
  <si>
    <t xml:space="preserve">Prestavba autobusovej stanice v Hlohovci </t>
  </si>
  <si>
    <t>AXA pasáž s prepojením na Ul. Za poštou</t>
  </si>
  <si>
    <t>Účelová digitálna ortofotomapa</t>
  </si>
  <si>
    <t>zmena ÚPN SÚ mesta Hlohovec</t>
  </si>
  <si>
    <t>Aktualizácia ÚPN - SÚ Hlohovec (povinná)</t>
  </si>
  <si>
    <t>Územný plán zóny (podľa rozhodnutia)
02 Obytná zóna IBV Svinná Hora
05 Obytná zóna IBV Panská Niva - Staré hory
08 Rekreačno-športová zóna Jazerá
09 Zmiešaná zóna MIER
11 Zóna verejnej zelene Šulekovo-park</t>
  </si>
  <si>
    <t>prevádzka, údržba a opravy viacúčelového ihriska na Koperníkovej 24</t>
  </si>
  <si>
    <t>Transfer príspevkovej organizácii MsKC na rozšírenie knižničného fondu</t>
  </si>
  <si>
    <t>Vlastné príjmy Zariadenia pre seniorov Harmónia</t>
  </si>
  <si>
    <t xml:space="preserve">0463
</t>
  </si>
  <si>
    <t>Transfer MsKC na opravu strechy DK</t>
  </si>
  <si>
    <t>Transfer MsKC na opravu oplotenia zadnej časti DK</t>
  </si>
  <si>
    <t>Transfer MsKC na údržbu budovy v Šulekove, úhradu energií</t>
  </si>
  <si>
    <t>na nové spolufinancovanie (Zámok, ED v podprogr. 5.6. a stavebný dozor -rek.škôl)</t>
  </si>
  <si>
    <t>Z prevodov z peňažných fondov obcí - RFV</t>
  </si>
  <si>
    <t>Z prevodov z peňaž. fondov obcí - RFV-nevyčerpané
spolufinacovanie z r. 2009 k dotáciám z EÚ</t>
  </si>
  <si>
    <t>x</t>
  </si>
  <si>
    <t>08.4.0.</t>
  </si>
  <si>
    <t>0557</t>
  </si>
  <si>
    <t>Údržba vojnového hrobu (dotácia)</t>
  </si>
  <si>
    <t>Z RFV na krytie ostatných výdavkov v r. 2010 vrátane krytia BV</t>
  </si>
  <si>
    <t>0488</t>
  </si>
  <si>
    <t>(KT z r.2009-osvetelenie Zámku zo ŠR)</t>
  </si>
  <si>
    <t>Údržba elektrorozvodov v budove MsÚ</t>
  </si>
  <si>
    <t>KO(nebezpeč.odpad, odvoz a úložné)</t>
  </si>
  <si>
    <t>Oprava a rozšírenie spevnených parkovacích plôch</t>
  </si>
  <si>
    <t>Záujmové a voľnočasové aktivity zabezpečované v systéme školstva</t>
  </si>
  <si>
    <t xml:space="preserve">       </t>
  </si>
  <si>
    <t>Za nepredané byty spravované BH, s.r.o.</t>
  </si>
  <si>
    <t>nevyčerpané prostriedky z r. 2009 - dotácia zo ŠR</t>
  </si>
  <si>
    <t>Majetkové vysporiadanie pozemkov, ocenenie majetku a drobné projekty</t>
  </si>
  <si>
    <t>pokles podielových daní v r. 2010 o 10 %, v ďalších r. nárast</t>
  </si>
  <si>
    <t>Transfer na prevádzku zariadenia pre seniorov</t>
  </si>
  <si>
    <t>Použité vlastné príjmy zariadenia pre seniorov na bežné výdavky</t>
  </si>
  <si>
    <t>Kapitálový transfer - zariadenie pre seniorov</t>
  </si>
  <si>
    <t>Kapitálový transfer - zariadenie pre seniorov - prostr. z r. 2008</t>
  </si>
  <si>
    <t>Posudkový lekár pre zariadenie pre seniorov - dohoda</t>
  </si>
  <si>
    <t>Denné centrum "RUŽA"</t>
  </si>
  <si>
    <t>Denné centrum "PETER"</t>
  </si>
  <si>
    <t>Denné centrum "Bereksek"</t>
  </si>
  <si>
    <t>Výdavky na opatrovateľskú službu-(bez administr.-správnej agendy)</t>
  </si>
  <si>
    <t>Generel riešenia dopravy v meste, tranzitná doprava a časť miestnych komunikácií</t>
  </si>
  <si>
    <t xml:space="preserve">0448
</t>
  </si>
  <si>
    <t>Osadenie čakárne na ul. Gorkého</t>
  </si>
  <si>
    <t xml:space="preserve">Prostriedky pre športové kluby </t>
  </si>
  <si>
    <t>Ekonomická klasifikácia</t>
  </si>
  <si>
    <t>0448
0010</t>
  </si>
  <si>
    <t>0350</t>
  </si>
  <si>
    <t>0364</t>
  </si>
  <si>
    <t>0417
0012</t>
  </si>
  <si>
    <t>GRANTY A TRANSFERY</t>
  </si>
  <si>
    <t>Vyvesené na pripomienkovanie v zmysle ustanovenia § 9 zákona SNR č. 369/1990 Zb. dňa:  23.11.2009</t>
  </si>
  <si>
    <t>Zvesené dňa:</t>
  </si>
  <si>
    <t>0448 0018</t>
  </si>
  <si>
    <t>Zmeny, doplnky a úpravy ÚPD, vrátane príslušnej aktualizácie GIS</t>
  </si>
  <si>
    <t xml:space="preserve">
Aktualizácia GIS - ÚPN z roku 2000 na aktuálny stav mesta (vrát. úprav v projekte GIS)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</si>
</sst>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#,##0.000"/>
    <numFmt numFmtId="166" formatCode="d/m;@"/>
    <numFmt numFmtId="167" formatCode="dd/mm/yy"/>
  </numFmts>
  <fonts count="6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aNew Roman"/>
      <family val="0"/>
    </font>
    <font>
      <sz val="12"/>
      <name val="TimesaNew Roman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Timesriew Roman"/>
      <family val="1"/>
    </font>
    <font>
      <b/>
      <sz val="13"/>
      <name val="Timesriew Roman"/>
      <family val="1"/>
    </font>
    <font>
      <sz val="11"/>
      <name val="Timesriew Roman"/>
      <family val="1"/>
    </font>
    <font>
      <b/>
      <sz val="11"/>
      <name val="Timesriew Roman"/>
      <family val="1"/>
    </font>
    <font>
      <b/>
      <sz val="12"/>
      <name val="Timesriew Roman"/>
      <family val="1"/>
    </font>
    <font>
      <sz val="12"/>
      <name val="Timesriew Roman"/>
      <family val="0"/>
    </font>
    <font>
      <b/>
      <sz val="10"/>
      <name val="Timesriew Roman"/>
      <family val="1"/>
    </font>
    <font>
      <sz val="8"/>
      <name val="Timesriew Roman"/>
      <family val="1"/>
    </font>
    <font>
      <b/>
      <sz val="8"/>
      <name val="Timesri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6" fillId="35" borderId="0" applyNumberFormat="0" applyBorder="0" applyAlignment="0" applyProtection="0"/>
    <xf numFmtId="0" fontId="19" fillId="36" borderId="8" applyNumberFormat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0" fillId="38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5" borderId="15" applyNumberFormat="0" applyAlignment="0" applyProtection="0"/>
    <xf numFmtId="0" fontId="29" fillId="5" borderId="15" applyNumberFormat="0" applyAlignment="0" applyProtection="0"/>
    <xf numFmtId="0" fontId="30" fillId="5" borderId="16" applyNumberFormat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1" borderId="0" applyNumberFormat="0" applyBorder="0" applyAlignment="0" applyProtection="0"/>
    <xf numFmtId="0" fontId="16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4" borderId="17" applyNumberFormat="0" applyAlignment="0" applyProtection="0"/>
    <xf numFmtId="0" fontId="64" fillId="45" borderId="17" applyNumberFormat="0" applyAlignment="0" applyProtection="0"/>
    <xf numFmtId="0" fontId="65" fillId="45" borderId="18" applyNumberFormat="0" applyAlignment="0" applyProtection="0"/>
    <xf numFmtId="0" fontId="66" fillId="0" borderId="0" applyNumberFormat="0" applyFill="0" applyBorder="0" applyAlignment="0" applyProtection="0"/>
    <xf numFmtId="0" fontId="67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1" fillId="0" borderId="19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16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6" fontId="35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1" fontId="40" fillId="0" borderId="19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16" fontId="36" fillId="0" borderId="19" xfId="0" applyNumberFormat="1" applyFont="1" applyFill="1" applyBorder="1" applyAlignment="1">
      <alignment horizontal="center" vertical="center"/>
    </xf>
    <xf numFmtId="1" fontId="4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1" fontId="35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right" vertical="center" wrapText="1"/>
    </xf>
    <xf numFmtId="0" fontId="35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/>
    </xf>
    <xf numFmtId="0" fontId="2" fillId="26" borderId="19" xfId="0" applyFont="1" applyFill="1" applyBorder="1" applyAlignment="1">
      <alignment horizontal="center" vertical="center" wrapText="1"/>
    </xf>
    <xf numFmtId="3" fontId="4" fillId="26" borderId="19" xfId="0" applyNumberFormat="1" applyFont="1" applyFill="1" applyBorder="1" applyAlignment="1">
      <alignment vertical="center"/>
    </xf>
    <xf numFmtId="3" fontId="11" fillId="26" borderId="19" xfId="0" applyNumberFormat="1" applyFont="1" applyFill="1" applyBorder="1" applyAlignment="1">
      <alignment vertical="center"/>
    </xf>
    <xf numFmtId="3" fontId="1" fillId="26" borderId="19" xfId="0" applyNumberFormat="1" applyFont="1" applyFill="1" applyBorder="1" applyAlignment="1">
      <alignment vertical="center"/>
    </xf>
    <xf numFmtId="3" fontId="1" fillId="26" borderId="19" xfId="0" applyNumberFormat="1" applyFont="1" applyFill="1" applyBorder="1" applyAlignment="1">
      <alignment horizontal="right" vertical="center"/>
    </xf>
    <xf numFmtId="3" fontId="1" fillId="26" borderId="19" xfId="0" applyNumberFormat="1" applyFont="1" applyFill="1" applyBorder="1" applyAlignment="1">
      <alignment vertical="center"/>
    </xf>
    <xf numFmtId="3" fontId="34" fillId="26" borderId="19" xfId="0" applyNumberFormat="1" applyFont="1" applyFill="1" applyBorder="1" applyAlignment="1">
      <alignment vertical="center"/>
    </xf>
    <xf numFmtId="3" fontId="1" fillId="26" borderId="19" xfId="0" applyNumberFormat="1" applyFont="1" applyFill="1" applyBorder="1" applyAlignment="1">
      <alignment horizontal="right" vertical="center"/>
    </xf>
    <xf numFmtId="3" fontId="3" fillId="26" borderId="19" xfId="0" applyNumberFormat="1" applyFont="1" applyFill="1" applyBorder="1" applyAlignment="1">
      <alignment vertical="center"/>
    </xf>
    <xf numFmtId="3" fontId="3" fillId="26" borderId="19" xfId="0" applyNumberFormat="1" applyFont="1" applyFill="1" applyBorder="1" applyAlignment="1">
      <alignment horizontal="right" vertical="center"/>
    </xf>
    <xf numFmtId="3" fontId="4" fillId="26" borderId="19" xfId="0" applyNumberFormat="1" applyFont="1" applyFill="1" applyBorder="1" applyAlignment="1">
      <alignment vertical="center"/>
    </xf>
    <xf numFmtId="0" fontId="1" fillId="26" borderId="19" xfId="0" applyFont="1" applyFill="1" applyBorder="1" applyAlignment="1">
      <alignment horizontal="center" vertical="center"/>
    </xf>
    <xf numFmtId="3" fontId="1" fillId="26" borderId="0" xfId="0" applyNumberFormat="1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vertical="center"/>
    </xf>
    <xf numFmtId="0" fontId="1" fillId="26" borderId="19" xfId="0" applyFont="1" applyFill="1" applyBorder="1" applyAlignment="1">
      <alignment horizontal="left" vertical="center" wrapText="1"/>
    </xf>
    <xf numFmtId="3" fontId="3" fillId="26" borderId="19" xfId="0" applyNumberFormat="1" applyFont="1" applyFill="1" applyBorder="1" applyAlignment="1">
      <alignment vertical="center" wrapText="1"/>
    </xf>
    <xf numFmtId="3" fontId="1" fillId="26" borderId="19" xfId="0" applyNumberFormat="1" applyFont="1" applyFill="1" applyBorder="1" applyAlignment="1">
      <alignment/>
    </xf>
    <xf numFmtId="3" fontId="1" fillId="26" borderId="19" xfId="0" applyNumberFormat="1" applyFont="1" applyFill="1" applyBorder="1" applyAlignment="1">
      <alignment horizontal="center" vertical="center"/>
    </xf>
    <xf numFmtId="3" fontId="1" fillId="26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/>
    </xf>
    <xf numFmtId="16" fontId="35" fillId="0" borderId="20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34" fillId="26" borderId="20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 horizontal="right" vertical="center"/>
    </xf>
    <xf numFmtId="1" fontId="33" fillId="0" borderId="21" xfId="0" applyNumberFormat="1" applyFont="1" applyFill="1" applyBorder="1" applyAlignment="1">
      <alignment horizontal="center" vertical="center"/>
    </xf>
    <xf numFmtId="3" fontId="1" fillId="26" borderId="21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3" fontId="1" fillId="26" borderId="20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" fontId="35" fillId="0" borderId="0" xfId="0" applyNumberFormat="1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3" fontId="1" fillId="26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1" fontId="33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right" vertical="center"/>
    </xf>
    <xf numFmtId="16" fontId="35" fillId="0" borderId="2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left"/>
    </xf>
    <xf numFmtId="3" fontId="38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 vertical="center"/>
    </xf>
    <xf numFmtId="3" fontId="3" fillId="26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Štýl 1" xfId="50"/>
    <cellStyle name="Štýl 10" xfId="51"/>
    <cellStyle name="Štýl 11" xfId="52"/>
    <cellStyle name="Štýl 12" xfId="53"/>
    <cellStyle name="Štýl 13" xfId="54"/>
    <cellStyle name="Štýl 14" xfId="55"/>
    <cellStyle name="Štýl 15" xfId="56"/>
    <cellStyle name="Štýl 16" xfId="57"/>
    <cellStyle name="Štýl 17" xfId="58"/>
    <cellStyle name="Štýl 18" xfId="59"/>
    <cellStyle name="Štýl 19" xfId="60"/>
    <cellStyle name="Štýl 2" xfId="61"/>
    <cellStyle name="Štýl 20" xfId="62"/>
    <cellStyle name="Štýl 21" xfId="63"/>
    <cellStyle name="Štýl 22" xfId="64"/>
    <cellStyle name="Štýl 23" xfId="65"/>
    <cellStyle name="Štýl 24" xfId="66"/>
    <cellStyle name="Štýl 25" xfId="67"/>
    <cellStyle name="Štýl 26" xfId="68"/>
    <cellStyle name="Štýl 27" xfId="69"/>
    <cellStyle name="Štýl 28" xfId="70"/>
    <cellStyle name="Štýl 29" xfId="71"/>
    <cellStyle name="Štýl 3" xfId="72"/>
    <cellStyle name="Štýl 30" xfId="73"/>
    <cellStyle name="Štýl 31" xfId="74"/>
    <cellStyle name="Štýl 32" xfId="75"/>
    <cellStyle name="Štýl 33" xfId="76"/>
    <cellStyle name="Štýl 34" xfId="77"/>
    <cellStyle name="Štýl 35" xfId="78"/>
    <cellStyle name="Štýl 36" xfId="79"/>
    <cellStyle name="Štýl 37" xfId="80"/>
    <cellStyle name="Štýl 38" xfId="81"/>
    <cellStyle name="Štýl 39" xfId="82"/>
    <cellStyle name="Štýl 4" xfId="83"/>
    <cellStyle name="Štýl 40" xfId="84"/>
    <cellStyle name="Štýl 41" xfId="85"/>
    <cellStyle name="Štýl 5" xfId="86"/>
    <cellStyle name="Štýl 6" xfId="87"/>
    <cellStyle name="Štýl 7" xfId="88"/>
    <cellStyle name="Štýl 8" xfId="89"/>
    <cellStyle name="Štýl 9" xfId="90"/>
    <cellStyle name="Text upozornenia" xfId="91"/>
    <cellStyle name="Titul" xfId="92"/>
    <cellStyle name="Vstup" xfId="93"/>
    <cellStyle name="Výpočet" xfId="94"/>
    <cellStyle name="Výstup" xfId="95"/>
    <cellStyle name="Vysvetľujúci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4"/>
  <sheetViews>
    <sheetView tabSelected="1" zoomScaleSheetLayoutView="100" workbookViewId="0" topLeftCell="A121">
      <selection activeCell="F114" sqref="F114"/>
    </sheetView>
  </sheetViews>
  <sheetFormatPr defaultColWidth="9.140625" defaultRowHeight="12.75"/>
  <cols>
    <col min="1" max="1" width="8.421875" style="189" customWidth="1"/>
    <col min="2" max="2" width="48.421875" style="189" customWidth="1"/>
    <col min="3" max="3" width="13.28125" style="189" customWidth="1"/>
    <col min="4" max="4" width="14.421875" style="196" customWidth="1"/>
    <col min="5" max="5" width="13.421875" style="189" customWidth="1"/>
    <col min="6" max="6" width="15.8515625" style="196" customWidth="1"/>
    <col min="7" max="16384" width="9.140625" style="189" customWidth="1"/>
  </cols>
  <sheetData>
    <row r="1" spans="1:23" s="187" customFormat="1" ht="45">
      <c r="A1" s="197" t="s">
        <v>0</v>
      </c>
      <c r="B1" s="90" t="s">
        <v>1</v>
      </c>
      <c r="C1" s="184" t="s">
        <v>2</v>
      </c>
      <c r="D1" s="90" t="s">
        <v>603</v>
      </c>
      <c r="E1" s="90" t="s">
        <v>605</v>
      </c>
      <c r="F1" s="90" t="s">
        <v>607</v>
      </c>
      <c r="G1" s="189"/>
      <c r="H1" s="189"/>
      <c r="I1" s="189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9"/>
    </row>
    <row r="2" spans="1:6" ht="18.75">
      <c r="A2" s="57">
        <v>100</v>
      </c>
      <c r="B2" s="57" t="s">
        <v>3</v>
      </c>
      <c r="C2" s="185"/>
      <c r="D2" s="186"/>
      <c r="E2" s="185"/>
      <c r="F2" s="186"/>
    </row>
    <row r="3" spans="1:6" ht="15.75">
      <c r="A3" s="18">
        <v>110</v>
      </c>
      <c r="B3" s="3" t="s">
        <v>4</v>
      </c>
      <c r="C3" s="187"/>
      <c r="D3" s="188"/>
      <c r="E3" s="187"/>
      <c r="F3" s="188"/>
    </row>
    <row r="4" spans="1:6" ht="15.75">
      <c r="A4" s="18"/>
      <c r="B4" s="3" t="s">
        <v>5</v>
      </c>
      <c r="C4" s="187"/>
      <c r="D4" s="188"/>
      <c r="E4" s="187"/>
      <c r="F4" s="188"/>
    </row>
    <row r="5" spans="1:7" ht="15.75">
      <c r="A5" s="18"/>
      <c r="B5" s="18" t="s">
        <v>6</v>
      </c>
      <c r="C5" s="22">
        <v>4474890</v>
      </c>
      <c r="D5" s="22">
        <v>4027400</v>
      </c>
      <c r="E5" s="22">
        <v>4800000</v>
      </c>
      <c r="F5" s="22">
        <v>5921657</v>
      </c>
      <c r="G5" s="19" t="s">
        <v>758</v>
      </c>
    </row>
    <row r="6" spans="1:6" ht="15.75">
      <c r="A6" s="58"/>
      <c r="B6" s="58"/>
      <c r="C6" s="14"/>
      <c r="D6" s="14"/>
      <c r="E6" s="14"/>
      <c r="F6" s="14"/>
    </row>
    <row r="7" spans="1:6" ht="15.75">
      <c r="A7" s="18">
        <v>120</v>
      </c>
      <c r="B7" s="4" t="s">
        <v>7</v>
      </c>
      <c r="C7" s="104"/>
      <c r="D7" s="104"/>
      <c r="E7" s="104"/>
      <c r="F7" s="104"/>
    </row>
    <row r="8" spans="1:6" ht="15.75">
      <c r="A8" s="18"/>
      <c r="B8" s="18" t="s">
        <v>8</v>
      </c>
      <c r="C8" s="22">
        <v>1135232</v>
      </c>
      <c r="D8" s="22">
        <v>1135000</v>
      </c>
      <c r="E8" s="22">
        <v>1135000</v>
      </c>
      <c r="F8" s="22">
        <v>1135000</v>
      </c>
    </row>
    <row r="9" spans="1:6" ht="15.75">
      <c r="A9" s="58"/>
      <c r="B9" s="58" t="s">
        <v>9</v>
      </c>
      <c r="C9" s="14"/>
      <c r="D9" s="14"/>
      <c r="E9" s="14"/>
      <c r="F9" s="14"/>
    </row>
    <row r="10" spans="1:6" ht="15.75">
      <c r="A10" s="18">
        <v>133</v>
      </c>
      <c r="B10" s="4" t="s">
        <v>10</v>
      </c>
      <c r="C10" s="104"/>
      <c r="D10" s="104"/>
      <c r="E10" s="104"/>
      <c r="F10" s="104"/>
    </row>
    <row r="11" spans="1:6" ht="15.75">
      <c r="A11" s="18"/>
      <c r="B11" s="18" t="s">
        <v>11</v>
      </c>
      <c r="C11" s="22">
        <v>9958</v>
      </c>
      <c r="D11" s="22">
        <v>10000</v>
      </c>
      <c r="E11" s="22">
        <v>10000</v>
      </c>
      <c r="F11" s="22">
        <v>10000</v>
      </c>
    </row>
    <row r="12" spans="1:6" ht="15.75">
      <c r="A12" s="18"/>
      <c r="B12" s="18" t="s">
        <v>12</v>
      </c>
      <c r="C12" s="22">
        <v>8298</v>
      </c>
      <c r="D12" s="22">
        <v>8300</v>
      </c>
      <c r="E12" s="22">
        <v>8300</v>
      </c>
      <c r="F12" s="22">
        <v>8300</v>
      </c>
    </row>
    <row r="13" spans="1:6" ht="15.75">
      <c r="A13" s="18"/>
      <c r="B13" s="18" t="s">
        <v>13</v>
      </c>
      <c r="C13" s="22">
        <v>5975</v>
      </c>
      <c r="D13" s="22">
        <v>9000</v>
      </c>
      <c r="E13" s="22">
        <v>8000</v>
      </c>
      <c r="F13" s="22">
        <v>8000</v>
      </c>
    </row>
    <row r="14" spans="1:6" ht="15.75">
      <c r="A14" s="18"/>
      <c r="B14" s="18" t="s">
        <v>14</v>
      </c>
      <c r="C14" s="22">
        <v>996</v>
      </c>
      <c r="D14" s="22">
        <v>200</v>
      </c>
      <c r="E14" s="22">
        <v>200</v>
      </c>
      <c r="F14" s="22">
        <v>200</v>
      </c>
    </row>
    <row r="15" spans="1:6" ht="15.75">
      <c r="A15" s="18"/>
      <c r="B15" s="18" t="s">
        <v>15</v>
      </c>
      <c r="C15" s="22">
        <v>1328</v>
      </c>
      <c r="D15" s="22">
        <v>700</v>
      </c>
      <c r="E15" s="22">
        <v>700</v>
      </c>
      <c r="F15" s="22">
        <v>700</v>
      </c>
    </row>
    <row r="16" spans="1:6" ht="15.75">
      <c r="A16" s="18"/>
      <c r="B16" s="18" t="s">
        <v>16</v>
      </c>
      <c r="C16" s="22">
        <v>564297</v>
      </c>
      <c r="D16" s="22">
        <v>564000</v>
      </c>
      <c r="E16" s="22">
        <v>564000</v>
      </c>
      <c r="F16" s="22">
        <v>650000</v>
      </c>
    </row>
    <row r="17" spans="1:6" ht="15.75">
      <c r="A17" s="18"/>
      <c r="B17" s="18" t="s">
        <v>17</v>
      </c>
      <c r="C17" s="22">
        <v>76346</v>
      </c>
      <c r="D17" s="22">
        <v>80000</v>
      </c>
      <c r="E17" s="22">
        <v>80000</v>
      </c>
      <c r="F17" s="22">
        <v>80000</v>
      </c>
    </row>
    <row r="18" spans="1:6" ht="15.75">
      <c r="A18" s="18"/>
      <c r="B18" s="18" t="s">
        <v>18</v>
      </c>
      <c r="C18" s="22">
        <v>85142</v>
      </c>
      <c r="D18" s="22">
        <v>85142</v>
      </c>
      <c r="E18" s="22">
        <v>83362</v>
      </c>
      <c r="F18" s="22">
        <v>83362</v>
      </c>
    </row>
    <row r="19" spans="1:6" ht="15.75">
      <c r="A19" s="187"/>
      <c r="B19" s="18" t="s">
        <v>19</v>
      </c>
      <c r="C19" s="22">
        <v>498</v>
      </c>
      <c r="D19" s="22">
        <v>550</v>
      </c>
      <c r="E19" s="22">
        <v>500</v>
      </c>
      <c r="F19" s="22">
        <v>500</v>
      </c>
    </row>
    <row r="20" spans="1:6" ht="15.75">
      <c r="A20" s="187"/>
      <c r="B20" s="18"/>
      <c r="C20" s="22"/>
      <c r="D20" s="22"/>
      <c r="E20" s="22"/>
      <c r="F20" s="22"/>
    </row>
    <row r="21" spans="1:6" ht="15.75">
      <c r="A21" s="187"/>
      <c r="B21" s="18"/>
      <c r="C21" s="22"/>
      <c r="D21" s="22"/>
      <c r="E21" s="22"/>
      <c r="F21" s="22"/>
    </row>
    <row r="22" spans="1:6" ht="18.75">
      <c r="A22" s="1">
        <v>100</v>
      </c>
      <c r="B22" s="1" t="s">
        <v>20</v>
      </c>
      <c r="C22" s="27">
        <f>SUM(C5:C21)</f>
        <v>6362960</v>
      </c>
      <c r="D22" s="27">
        <f>SUM(D5:D21)</f>
        <v>5920292</v>
      </c>
      <c r="E22" s="27">
        <f>SUM(E5:E21)</f>
        <v>6690062</v>
      </c>
      <c r="F22" s="27">
        <f>SUM(F5:F21)</f>
        <v>7897719</v>
      </c>
    </row>
    <row r="23" spans="1:6" ht="18.75">
      <c r="A23" s="5"/>
      <c r="B23" s="5"/>
      <c r="C23" s="187"/>
      <c r="D23" s="188"/>
      <c r="E23" s="22"/>
      <c r="F23" s="188"/>
    </row>
    <row r="24" spans="1:6" ht="18.75">
      <c r="A24" s="1">
        <v>200</v>
      </c>
      <c r="B24" s="1" t="s">
        <v>21</v>
      </c>
      <c r="C24" s="187"/>
      <c r="D24" s="188"/>
      <c r="E24" s="22"/>
      <c r="F24" s="188"/>
    </row>
    <row r="25" spans="1:6" ht="15.75">
      <c r="A25" s="18">
        <v>211</v>
      </c>
      <c r="B25" s="4" t="s">
        <v>22</v>
      </c>
      <c r="C25" s="187"/>
      <c r="D25" s="188"/>
      <c r="E25" s="22"/>
      <c r="F25" s="188"/>
    </row>
    <row r="26" spans="1:6" ht="15.75">
      <c r="A26" s="18"/>
      <c r="B26" s="18" t="s">
        <v>23</v>
      </c>
      <c r="C26" s="22">
        <v>0</v>
      </c>
      <c r="D26" s="22">
        <v>0</v>
      </c>
      <c r="E26" s="22">
        <v>0</v>
      </c>
      <c r="F26" s="22">
        <v>0</v>
      </c>
    </row>
    <row r="27" spans="1:6" ht="15.75">
      <c r="A27" s="18"/>
      <c r="B27" s="18" t="s">
        <v>24</v>
      </c>
      <c r="C27" s="22">
        <v>40107</v>
      </c>
      <c r="D27" s="188"/>
      <c r="E27" s="22"/>
      <c r="F27" s="188"/>
    </row>
    <row r="28" spans="1:6" ht="15.75">
      <c r="A28" s="58"/>
      <c r="B28" s="58" t="s">
        <v>25</v>
      </c>
      <c r="C28" s="14"/>
      <c r="D28" s="188"/>
      <c r="E28" s="22"/>
      <c r="F28" s="188"/>
    </row>
    <row r="29" spans="1:6" ht="15.75">
      <c r="A29" s="18">
        <v>212</v>
      </c>
      <c r="B29" s="4" t="s">
        <v>26</v>
      </c>
      <c r="C29" s="104"/>
      <c r="D29" s="188"/>
      <c r="E29" s="22"/>
      <c r="F29" s="188"/>
    </row>
    <row r="30" spans="1:6" ht="15.75">
      <c r="A30" s="18"/>
      <c r="B30" s="18" t="s">
        <v>27</v>
      </c>
      <c r="C30" s="22">
        <v>19916</v>
      </c>
      <c r="D30" s="22">
        <v>21576</v>
      </c>
      <c r="E30" s="22">
        <v>19900</v>
      </c>
      <c r="F30" s="22">
        <v>19900</v>
      </c>
    </row>
    <row r="31" spans="1:6" ht="15.75">
      <c r="A31" s="18"/>
      <c r="B31" s="18" t="s">
        <v>28</v>
      </c>
      <c r="C31" s="22">
        <v>6639</v>
      </c>
      <c r="D31" s="22">
        <v>6600</v>
      </c>
      <c r="E31" s="22">
        <v>6600</v>
      </c>
      <c r="F31" s="22">
        <v>6600</v>
      </c>
    </row>
    <row r="32" spans="1:6" ht="15.75">
      <c r="A32" s="18"/>
      <c r="B32" s="18" t="s">
        <v>656</v>
      </c>
      <c r="C32" s="22"/>
      <c r="D32" s="22">
        <v>22572</v>
      </c>
      <c r="E32" s="22">
        <v>21244</v>
      </c>
      <c r="F32" s="22">
        <v>0</v>
      </c>
    </row>
    <row r="33" spans="1:6" ht="15.75">
      <c r="A33" s="190"/>
      <c r="B33" s="18" t="s">
        <v>33</v>
      </c>
      <c r="C33" s="22">
        <v>13278</v>
      </c>
      <c r="D33" s="22">
        <v>6600</v>
      </c>
      <c r="E33" s="22">
        <v>6000</v>
      </c>
      <c r="F33" s="22">
        <v>6000</v>
      </c>
    </row>
    <row r="34" spans="1:6" ht="15.75">
      <c r="A34" s="18"/>
      <c r="B34" s="18" t="s">
        <v>29</v>
      </c>
      <c r="C34" s="22">
        <v>13278</v>
      </c>
      <c r="D34" s="22">
        <v>21700</v>
      </c>
      <c r="E34" s="22">
        <v>21350</v>
      </c>
      <c r="F34" s="22">
        <v>21350</v>
      </c>
    </row>
    <row r="35" spans="1:6" ht="15.75">
      <c r="A35" s="18"/>
      <c r="B35" s="18" t="s">
        <v>30</v>
      </c>
      <c r="C35" s="22">
        <v>109540</v>
      </c>
      <c r="D35" s="22">
        <v>89600</v>
      </c>
      <c r="E35" s="22">
        <v>89600</v>
      </c>
      <c r="F35" s="22">
        <v>89600</v>
      </c>
    </row>
    <row r="36" spans="1:6" ht="15.75">
      <c r="A36" s="18"/>
      <c r="B36" s="18" t="s">
        <v>31</v>
      </c>
      <c r="C36" s="22">
        <v>448118</v>
      </c>
      <c r="D36" s="22">
        <v>415000</v>
      </c>
      <c r="E36" s="22">
        <v>415000</v>
      </c>
      <c r="F36" s="22">
        <v>415000</v>
      </c>
    </row>
    <row r="37" spans="1:6" ht="15.75">
      <c r="A37" s="18"/>
      <c r="B37" s="18" t="s">
        <v>32</v>
      </c>
      <c r="C37" s="22">
        <v>16597</v>
      </c>
      <c r="D37" s="22">
        <v>16597</v>
      </c>
      <c r="E37" s="22">
        <v>16597</v>
      </c>
      <c r="F37" s="22">
        <v>16597</v>
      </c>
    </row>
    <row r="38" spans="1:6" ht="15.75">
      <c r="A38" s="190"/>
      <c r="B38" s="18" t="s">
        <v>755</v>
      </c>
      <c r="C38" s="22">
        <v>49150</v>
      </c>
      <c r="D38" s="22">
        <v>48000</v>
      </c>
      <c r="E38" s="22">
        <v>47000</v>
      </c>
      <c r="F38" s="22">
        <v>46000</v>
      </c>
    </row>
    <row r="39" spans="1:6" ht="15.75">
      <c r="A39" s="190"/>
      <c r="B39" s="18"/>
      <c r="C39" s="22"/>
      <c r="D39" s="22"/>
      <c r="E39" s="22"/>
      <c r="F39" s="22"/>
    </row>
    <row r="40" spans="1:6" ht="15.75">
      <c r="A40" s="18">
        <v>221</v>
      </c>
      <c r="B40" s="18" t="s">
        <v>34</v>
      </c>
      <c r="C40" s="22">
        <v>23235</v>
      </c>
      <c r="D40" s="22">
        <v>37000</v>
      </c>
      <c r="E40" s="22">
        <v>37000</v>
      </c>
      <c r="F40" s="22">
        <v>37500</v>
      </c>
    </row>
    <row r="41" spans="1:6" ht="15.75">
      <c r="A41" s="18"/>
      <c r="B41" s="18" t="s">
        <v>35</v>
      </c>
      <c r="C41" s="22">
        <v>215760</v>
      </c>
      <c r="D41" s="22">
        <v>216000</v>
      </c>
      <c r="E41" s="22">
        <v>216000</v>
      </c>
      <c r="F41" s="22">
        <v>216000</v>
      </c>
    </row>
    <row r="42" spans="1:6" ht="15.75">
      <c r="A42" s="18"/>
      <c r="B42" s="18"/>
      <c r="C42" s="22"/>
      <c r="D42" s="22"/>
      <c r="E42" s="22"/>
      <c r="F42" s="22"/>
    </row>
    <row r="43" spans="1:6" ht="15.75">
      <c r="A43" s="18"/>
      <c r="B43" s="18" t="s">
        <v>36</v>
      </c>
      <c r="C43" s="22">
        <v>1328</v>
      </c>
      <c r="D43" s="22">
        <v>900</v>
      </c>
      <c r="E43" s="22">
        <v>908</v>
      </c>
      <c r="F43" s="22">
        <v>908</v>
      </c>
    </row>
    <row r="44" spans="1:9" ht="15.75">
      <c r="A44" s="59"/>
      <c r="B44" s="59" t="s">
        <v>37</v>
      </c>
      <c r="C44" s="60">
        <v>9958</v>
      </c>
      <c r="D44" s="22">
        <v>9000</v>
      </c>
      <c r="E44" s="22">
        <v>8000</v>
      </c>
      <c r="F44" s="22">
        <v>8000</v>
      </c>
      <c r="G44" s="198"/>
      <c r="H44" s="198"/>
      <c r="I44" s="198"/>
    </row>
    <row r="45" spans="1:9" ht="15.75">
      <c r="A45" s="227"/>
      <c r="B45" s="227"/>
      <c r="C45" s="228"/>
      <c r="D45" s="228"/>
      <c r="E45" s="228"/>
      <c r="F45" s="228"/>
      <c r="G45" s="198"/>
      <c r="H45" s="198"/>
      <c r="I45" s="198"/>
    </row>
    <row r="46" spans="1:9" ht="8.25" customHeight="1">
      <c r="A46" s="236"/>
      <c r="B46" s="236"/>
      <c r="C46" s="237"/>
      <c r="D46" s="237"/>
      <c r="E46" s="237"/>
      <c r="F46" s="237"/>
      <c r="G46" s="198"/>
      <c r="H46" s="198"/>
      <c r="I46" s="198"/>
    </row>
    <row r="47" spans="1:9" s="198" customFormat="1" ht="45">
      <c r="A47" s="197" t="s">
        <v>0</v>
      </c>
      <c r="B47" s="90" t="s">
        <v>1</v>
      </c>
      <c r="C47" s="184" t="s">
        <v>2</v>
      </c>
      <c r="D47" s="90" t="s">
        <v>603</v>
      </c>
      <c r="E47" s="90" t="s">
        <v>605</v>
      </c>
      <c r="F47" s="90" t="s">
        <v>607</v>
      </c>
      <c r="G47" s="189"/>
      <c r="H47" s="189"/>
      <c r="I47" s="189"/>
    </row>
    <row r="48" spans="1:6" ht="15.75">
      <c r="A48" s="18">
        <v>223</v>
      </c>
      <c r="B48" s="4" t="s">
        <v>38</v>
      </c>
      <c r="C48" s="104"/>
      <c r="D48" s="104"/>
      <c r="E48" s="104"/>
      <c r="F48" s="104"/>
    </row>
    <row r="49" spans="1:6" ht="15.75">
      <c r="A49" s="18"/>
      <c r="B49" s="4" t="s">
        <v>39</v>
      </c>
      <c r="C49" s="104"/>
      <c r="D49" s="104"/>
      <c r="E49" s="104"/>
      <c r="F49" s="104"/>
    </row>
    <row r="50" spans="1:6" ht="15.75">
      <c r="A50" s="18"/>
      <c r="B50" s="18" t="s">
        <v>40</v>
      </c>
      <c r="C50" s="22">
        <v>166</v>
      </c>
      <c r="D50" s="22">
        <v>160</v>
      </c>
      <c r="E50" s="22">
        <v>160</v>
      </c>
      <c r="F50" s="22">
        <v>160</v>
      </c>
    </row>
    <row r="51" spans="1:6" ht="15.75">
      <c r="A51" s="18"/>
      <c r="B51" s="18" t="s">
        <v>41</v>
      </c>
      <c r="C51" s="22">
        <v>830</v>
      </c>
      <c r="D51" s="22">
        <v>500</v>
      </c>
      <c r="E51" s="22">
        <v>800</v>
      </c>
      <c r="F51" s="22">
        <v>1000</v>
      </c>
    </row>
    <row r="52" spans="1:6" ht="15.75">
      <c r="A52" s="18"/>
      <c r="B52" s="18" t="s">
        <v>42</v>
      </c>
      <c r="C52" s="22">
        <v>830</v>
      </c>
      <c r="D52" s="22">
        <v>1000</v>
      </c>
      <c r="E52" s="22">
        <v>1000</v>
      </c>
      <c r="F52" s="22">
        <v>1000</v>
      </c>
    </row>
    <row r="53" spans="1:6" ht="15.75">
      <c r="A53" s="18"/>
      <c r="B53" s="18" t="s">
        <v>43</v>
      </c>
      <c r="C53" s="22">
        <v>100</v>
      </c>
      <c r="D53" s="22">
        <v>166</v>
      </c>
      <c r="E53" s="22">
        <v>166</v>
      </c>
      <c r="F53" s="22">
        <v>166</v>
      </c>
    </row>
    <row r="54" spans="1:6" ht="15.75">
      <c r="A54" s="18"/>
      <c r="B54" s="18" t="s">
        <v>44</v>
      </c>
      <c r="C54" s="22">
        <v>33</v>
      </c>
      <c r="D54" s="22">
        <v>33</v>
      </c>
      <c r="E54" s="22">
        <v>33</v>
      </c>
      <c r="F54" s="22">
        <v>33</v>
      </c>
    </row>
    <row r="55" spans="1:6" ht="15.75">
      <c r="A55" s="190"/>
      <c r="B55" s="18" t="s">
        <v>45</v>
      </c>
      <c r="C55" s="22">
        <v>830</v>
      </c>
      <c r="D55" s="22">
        <v>550</v>
      </c>
      <c r="E55" s="22">
        <v>550</v>
      </c>
      <c r="F55" s="22">
        <v>550</v>
      </c>
    </row>
    <row r="56" spans="1:6" ht="15.75">
      <c r="A56" s="190"/>
      <c r="B56" s="18" t="s">
        <v>46</v>
      </c>
      <c r="C56" s="22">
        <v>20580</v>
      </c>
      <c r="D56" s="22">
        <v>20000</v>
      </c>
      <c r="E56" s="22">
        <v>21000</v>
      </c>
      <c r="F56" s="22">
        <v>21000</v>
      </c>
    </row>
    <row r="57" spans="1:6" ht="15.75">
      <c r="A57" s="190"/>
      <c r="B57" s="18" t="s">
        <v>47</v>
      </c>
      <c r="C57" s="22">
        <v>13278</v>
      </c>
      <c r="D57" s="22"/>
      <c r="E57" s="22"/>
      <c r="F57" s="22"/>
    </row>
    <row r="58" spans="1:6" ht="15.75">
      <c r="A58" s="190"/>
      <c r="B58" s="18"/>
      <c r="D58" s="22"/>
      <c r="E58" s="22"/>
      <c r="F58" s="22"/>
    </row>
    <row r="59" spans="1:6" ht="15.75">
      <c r="A59" s="18">
        <v>229</v>
      </c>
      <c r="B59" s="4" t="s">
        <v>48</v>
      </c>
      <c r="C59" s="104"/>
      <c r="D59" s="104"/>
      <c r="E59" s="104"/>
      <c r="F59" s="104"/>
    </row>
    <row r="60" spans="1:6" ht="15.75">
      <c r="A60" s="18"/>
      <c r="B60" s="18" t="s">
        <v>49</v>
      </c>
      <c r="C60" s="22">
        <v>1660</v>
      </c>
      <c r="D60" s="22">
        <v>1200</v>
      </c>
      <c r="E60" s="22">
        <v>1200</v>
      </c>
      <c r="F60" s="22">
        <v>1200</v>
      </c>
    </row>
    <row r="61" spans="1:6" ht="15.75">
      <c r="A61" s="58"/>
      <c r="B61" s="58"/>
      <c r="C61" s="14"/>
      <c r="D61" s="14"/>
      <c r="E61" s="14"/>
      <c r="F61" s="14"/>
    </row>
    <row r="62" spans="1:6" ht="15.75">
      <c r="A62" s="18">
        <v>230</v>
      </c>
      <c r="B62" s="4" t="s">
        <v>50</v>
      </c>
      <c r="C62" s="104"/>
      <c r="D62" s="104"/>
      <c r="E62" s="104"/>
      <c r="F62" s="104"/>
    </row>
    <row r="63" spans="1:6" ht="15.75">
      <c r="A63" s="18"/>
      <c r="B63" s="18" t="s">
        <v>51</v>
      </c>
      <c r="C63" s="22">
        <v>17299</v>
      </c>
      <c r="D63" s="22"/>
      <c r="E63" s="22"/>
      <c r="F63" s="22"/>
    </row>
    <row r="64" spans="1:6" ht="15.75">
      <c r="A64" s="18"/>
      <c r="B64" s="18" t="s">
        <v>52</v>
      </c>
      <c r="C64" s="22">
        <v>16597</v>
      </c>
      <c r="D64" s="22">
        <v>16597</v>
      </c>
      <c r="E64" s="22">
        <v>9958</v>
      </c>
      <c r="F64" s="22">
        <v>9958</v>
      </c>
    </row>
    <row r="65" spans="1:6" ht="15.75">
      <c r="A65" s="18"/>
      <c r="B65" s="18" t="s">
        <v>53</v>
      </c>
      <c r="C65" s="22">
        <v>431521</v>
      </c>
      <c r="D65" s="22">
        <v>16597</v>
      </c>
      <c r="E65" s="22">
        <v>16597</v>
      </c>
      <c r="F65" s="22">
        <v>16597</v>
      </c>
    </row>
    <row r="66" spans="1:6" ht="15.75">
      <c r="A66" s="18"/>
      <c r="B66" s="18"/>
      <c r="C66" s="22"/>
      <c r="D66" s="22"/>
      <c r="E66" s="22"/>
      <c r="F66" s="22"/>
    </row>
    <row r="67" spans="1:6" ht="15.75">
      <c r="A67" s="18">
        <v>240</v>
      </c>
      <c r="B67" s="4" t="s">
        <v>54</v>
      </c>
      <c r="C67" s="104"/>
      <c r="D67" s="104"/>
      <c r="E67" s="104"/>
      <c r="F67" s="104"/>
    </row>
    <row r="68" spans="1:6" ht="15.75">
      <c r="A68" s="18"/>
      <c r="B68" s="4" t="s">
        <v>55</v>
      </c>
      <c r="C68" s="104"/>
      <c r="D68" s="104"/>
      <c r="E68" s="104"/>
      <c r="F68" s="104"/>
    </row>
    <row r="69" spans="1:6" ht="15.75">
      <c r="A69" s="18"/>
      <c r="B69" s="18" t="s">
        <v>56</v>
      </c>
      <c r="C69" s="22">
        <v>16596</v>
      </c>
      <c r="D69" s="22">
        <v>10000</v>
      </c>
      <c r="E69" s="22">
        <v>8000</v>
      </c>
      <c r="F69" s="22">
        <v>8000</v>
      </c>
    </row>
    <row r="70" spans="1:6" ht="15.75">
      <c r="A70" s="18"/>
      <c r="B70" s="18" t="s">
        <v>57</v>
      </c>
      <c r="C70" s="22">
        <v>1162</v>
      </c>
      <c r="D70" s="22">
        <v>1000</v>
      </c>
      <c r="E70" s="22">
        <v>1000</v>
      </c>
      <c r="F70" s="22">
        <v>1000</v>
      </c>
    </row>
    <row r="71" spans="1:6" ht="15.75">
      <c r="A71" s="58"/>
      <c r="B71" s="58"/>
      <c r="C71" s="14"/>
      <c r="D71" s="14"/>
      <c r="E71" s="14"/>
      <c r="F71" s="14"/>
    </row>
    <row r="72" spans="1:6" ht="15.75">
      <c r="A72" s="18">
        <v>292</v>
      </c>
      <c r="B72" s="4" t="s">
        <v>58</v>
      </c>
      <c r="C72" s="104"/>
      <c r="D72" s="104"/>
      <c r="E72" s="104"/>
      <c r="F72" s="104"/>
    </row>
    <row r="73" spans="1:6" ht="15.75">
      <c r="A73" s="18"/>
      <c r="B73" s="18" t="s">
        <v>59</v>
      </c>
      <c r="C73" s="22">
        <v>23236</v>
      </c>
      <c r="D73" s="22">
        <v>30000</v>
      </c>
      <c r="E73" s="22">
        <v>30000</v>
      </c>
      <c r="F73" s="22">
        <v>30000</v>
      </c>
    </row>
    <row r="74" spans="1:6" ht="15.75">
      <c r="A74" s="18"/>
      <c r="B74" s="18" t="s">
        <v>60</v>
      </c>
      <c r="C74" s="22">
        <v>166</v>
      </c>
      <c r="D74" s="22">
        <v>100</v>
      </c>
      <c r="E74" s="22">
        <v>100</v>
      </c>
      <c r="F74" s="22">
        <v>100</v>
      </c>
    </row>
    <row r="75" spans="1:6" ht="18.75">
      <c r="A75" s="1">
        <v>200</v>
      </c>
      <c r="B75" s="1" t="s">
        <v>20</v>
      </c>
      <c r="C75" s="7">
        <f>SUM(C26:C74)</f>
        <v>1511788</v>
      </c>
      <c r="D75" s="7">
        <f>SUM(D26:D74)</f>
        <v>1009048</v>
      </c>
      <c r="E75" s="7">
        <f>SUM(E26:E74)</f>
        <v>995763</v>
      </c>
      <c r="F75" s="7">
        <f>SUM(F26:F74)</f>
        <v>974219</v>
      </c>
    </row>
    <row r="76" spans="1:6" ht="12.75">
      <c r="A76" s="187"/>
      <c r="B76" s="187"/>
      <c r="C76" s="187"/>
      <c r="D76" s="188"/>
      <c r="E76" s="187"/>
      <c r="F76" s="188"/>
    </row>
    <row r="77" spans="1:6" ht="15.75" customHeight="1">
      <c r="A77" s="1">
        <v>300</v>
      </c>
      <c r="B77" s="1" t="s">
        <v>777</v>
      </c>
      <c r="C77" s="187"/>
      <c r="D77" s="188"/>
      <c r="E77" s="22"/>
      <c r="F77" s="188"/>
    </row>
    <row r="78" spans="1:6" ht="15.75">
      <c r="A78" s="187"/>
      <c r="B78" s="18" t="s">
        <v>664</v>
      </c>
      <c r="C78" s="38">
        <v>1327</v>
      </c>
      <c r="D78" s="188"/>
      <c r="E78" s="187"/>
      <c r="F78" s="188"/>
    </row>
    <row r="79" spans="1:6" ht="15.75">
      <c r="A79" s="18" t="s">
        <v>25</v>
      </c>
      <c r="B79" s="18" t="s">
        <v>61</v>
      </c>
      <c r="C79" s="38">
        <v>2047989</v>
      </c>
      <c r="D79" s="38">
        <v>2237247</v>
      </c>
      <c r="E79" s="38">
        <v>2323363</v>
      </c>
      <c r="F79" s="38">
        <v>2149682</v>
      </c>
    </row>
    <row r="80" spans="1:6" ht="15.75">
      <c r="A80" s="18"/>
      <c r="B80" s="18" t="s">
        <v>62</v>
      </c>
      <c r="C80" s="22"/>
      <c r="D80" s="188"/>
      <c r="E80" s="22"/>
      <c r="F80" s="188"/>
    </row>
    <row r="81" spans="1:6" ht="15.75">
      <c r="A81" s="18"/>
      <c r="B81" s="18" t="s">
        <v>63</v>
      </c>
      <c r="C81" s="22"/>
      <c r="D81" s="188"/>
      <c r="E81" s="22"/>
      <c r="F81" s="188"/>
    </row>
    <row r="82" spans="1:6" ht="15.75">
      <c r="A82" s="18"/>
      <c r="B82" s="18" t="s">
        <v>64</v>
      </c>
      <c r="C82" s="22"/>
      <c r="D82" s="188"/>
      <c r="E82" s="22"/>
      <c r="F82" s="188"/>
    </row>
    <row r="83" spans="1:6" ht="15.75">
      <c r="A83" s="18"/>
      <c r="B83" s="18" t="s">
        <v>65</v>
      </c>
      <c r="C83" s="22"/>
      <c r="D83" s="188"/>
      <c r="E83" s="22"/>
      <c r="F83" s="188"/>
    </row>
    <row r="84" spans="1:6" ht="15.75">
      <c r="A84" s="18"/>
      <c r="B84" s="18" t="s">
        <v>66</v>
      </c>
      <c r="C84" s="22"/>
      <c r="D84" s="188"/>
      <c r="E84" s="22"/>
      <c r="F84" s="188"/>
    </row>
    <row r="85" spans="1:6" ht="15.75">
      <c r="A85" s="58"/>
      <c r="B85" s="2" t="s">
        <v>67</v>
      </c>
      <c r="C85" s="14">
        <v>3319</v>
      </c>
      <c r="D85" s="191">
        <v>2500</v>
      </c>
      <c r="E85" s="191">
        <v>2500</v>
      </c>
      <c r="F85" s="191">
        <v>2500</v>
      </c>
    </row>
    <row r="86" spans="1:6" ht="15.75">
      <c r="A86" s="58"/>
      <c r="B86" s="2" t="s">
        <v>68</v>
      </c>
      <c r="C86" s="14">
        <v>6639</v>
      </c>
      <c r="D86" s="191">
        <v>0</v>
      </c>
      <c r="E86" s="191"/>
      <c r="F86" s="191"/>
    </row>
    <row r="87" spans="1:6" ht="15.75">
      <c r="A87" s="58"/>
      <c r="B87" s="2" t="s">
        <v>69</v>
      </c>
      <c r="C87" s="14">
        <v>3319</v>
      </c>
      <c r="D87" s="191">
        <v>3100</v>
      </c>
      <c r="E87" s="191">
        <v>3319</v>
      </c>
      <c r="F87" s="191">
        <v>3319</v>
      </c>
    </row>
    <row r="88" spans="1:6" ht="15.75">
      <c r="A88" s="58"/>
      <c r="B88" s="2" t="s">
        <v>70</v>
      </c>
      <c r="C88" s="14">
        <v>9958</v>
      </c>
      <c r="D88" s="191">
        <v>12350</v>
      </c>
      <c r="E88" s="191">
        <v>9958</v>
      </c>
      <c r="F88" s="191">
        <v>9958</v>
      </c>
    </row>
    <row r="89" spans="1:6" ht="15.75">
      <c r="A89" s="58"/>
      <c r="B89" s="2" t="s">
        <v>71</v>
      </c>
      <c r="C89" s="14"/>
      <c r="D89" s="191"/>
      <c r="E89" s="191"/>
      <c r="F89" s="191"/>
    </row>
    <row r="90" spans="1:6" ht="15.75">
      <c r="A90" s="18" t="s">
        <v>25</v>
      </c>
      <c r="B90" s="18" t="s">
        <v>72</v>
      </c>
      <c r="C90" s="22">
        <v>13574</v>
      </c>
      <c r="D90" s="22">
        <v>13500</v>
      </c>
      <c r="E90" s="22">
        <v>13520</v>
      </c>
      <c r="F90" s="22">
        <v>14000</v>
      </c>
    </row>
    <row r="91" spans="1:6" s="198" customFormat="1" ht="15.75">
      <c r="A91" s="236"/>
      <c r="B91" s="236"/>
      <c r="C91" s="237"/>
      <c r="D91" s="237"/>
      <c r="E91" s="237"/>
      <c r="F91" s="237"/>
    </row>
    <row r="92" spans="1:6" s="198" customFormat="1" ht="15.75">
      <c r="A92" s="238"/>
      <c r="B92" s="239"/>
      <c r="C92" s="240"/>
      <c r="D92" s="241"/>
      <c r="E92" s="241"/>
      <c r="F92" s="241"/>
    </row>
    <row r="93" spans="1:6" ht="45">
      <c r="A93" s="197" t="s">
        <v>0</v>
      </c>
      <c r="B93" s="90" t="s">
        <v>1</v>
      </c>
      <c r="C93" s="184" t="s">
        <v>2</v>
      </c>
      <c r="D93" s="90" t="s">
        <v>603</v>
      </c>
      <c r="E93" s="90" t="s">
        <v>605</v>
      </c>
      <c r="F93" s="90" t="s">
        <v>607</v>
      </c>
    </row>
    <row r="94" spans="1:6" ht="15.75">
      <c r="A94" s="18" t="s">
        <v>25</v>
      </c>
      <c r="B94" s="18" t="s">
        <v>73</v>
      </c>
      <c r="C94" s="22">
        <v>24997</v>
      </c>
      <c r="D94" s="22">
        <v>34000</v>
      </c>
      <c r="E94" s="22">
        <v>34000</v>
      </c>
      <c r="F94" s="22">
        <v>34000</v>
      </c>
    </row>
    <row r="95" spans="1:6" ht="15.75">
      <c r="A95" s="18" t="s">
        <v>25</v>
      </c>
      <c r="B95" s="18" t="s">
        <v>74</v>
      </c>
      <c r="C95" s="22">
        <v>19640</v>
      </c>
      <c r="D95" s="22">
        <v>20000</v>
      </c>
      <c r="E95" s="22">
        <v>20000</v>
      </c>
      <c r="F95" s="22">
        <v>20000</v>
      </c>
    </row>
    <row r="96" spans="1:6" ht="15.75">
      <c r="A96" s="18"/>
      <c r="B96" s="18" t="s">
        <v>75</v>
      </c>
      <c r="C96" s="22">
        <v>1018</v>
      </c>
      <c r="D96" s="22">
        <v>1020</v>
      </c>
      <c r="E96" s="22">
        <v>1020</v>
      </c>
      <c r="F96" s="22">
        <v>1020</v>
      </c>
    </row>
    <row r="97" spans="1:6" ht="15.75">
      <c r="A97" s="18" t="s">
        <v>25</v>
      </c>
      <c r="B97" s="18" t="s">
        <v>76</v>
      </c>
      <c r="C97" s="22">
        <v>9045</v>
      </c>
      <c r="D97" s="22">
        <v>9050</v>
      </c>
      <c r="E97" s="22">
        <v>9050</v>
      </c>
      <c r="F97" s="22">
        <v>9050</v>
      </c>
    </row>
    <row r="98" spans="1:6" ht="15.75">
      <c r="A98" s="18"/>
      <c r="B98" s="18" t="s">
        <v>77</v>
      </c>
      <c r="C98" s="22">
        <v>7450</v>
      </c>
      <c r="D98" s="22">
        <v>7450</v>
      </c>
      <c r="E98" s="22">
        <v>7450</v>
      </c>
      <c r="F98" s="22">
        <v>7450</v>
      </c>
    </row>
    <row r="99" spans="1:6" ht="15.75">
      <c r="A99" s="18"/>
      <c r="B99" s="18" t="s">
        <v>78</v>
      </c>
      <c r="C99" s="22">
        <v>446564</v>
      </c>
      <c r="D99" s="22">
        <v>465000</v>
      </c>
      <c r="E99" s="22">
        <v>515000</v>
      </c>
      <c r="F99" s="22">
        <v>550000</v>
      </c>
    </row>
    <row r="100" spans="1:6" ht="15.75">
      <c r="A100" s="18"/>
      <c r="B100" s="18" t="s">
        <v>79</v>
      </c>
      <c r="C100" s="22">
        <v>3273</v>
      </c>
      <c r="D100" s="22">
        <v>3270</v>
      </c>
      <c r="E100" s="22">
        <v>3270</v>
      </c>
      <c r="F100" s="22">
        <v>3270</v>
      </c>
    </row>
    <row r="101" spans="1:6" ht="15.75">
      <c r="A101" s="18"/>
      <c r="B101" s="18" t="s">
        <v>80</v>
      </c>
      <c r="C101" s="22">
        <v>33</v>
      </c>
      <c r="D101" s="22">
        <v>33</v>
      </c>
      <c r="E101" s="22">
        <v>33</v>
      </c>
      <c r="F101" s="22">
        <v>33</v>
      </c>
    </row>
    <row r="102" spans="1:6" ht="15.75">
      <c r="A102" s="18"/>
      <c r="B102" s="18" t="s">
        <v>81</v>
      </c>
      <c r="C102" s="22">
        <v>9958</v>
      </c>
      <c r="D102" s="22">
        <v>3000</v>
      </c>
      <c r="E102" s="22">
        <v>3000</v>
      </c>
      <c r="F102" s="22">
        <v>3000</v>
      </c>
    </row>
    <row r="103" spans="1:6" ht="15.75">
      <c r="A103" s="18"/>
      <c r="B103" s="18" t="s">
        <v>82</v>
      </c>
      <c r="C103" s="22">
        <v>15000</v>
      </c>
      <c r="D103" s="22"/>
      <c r="E103" s="22"/>
      <c r="F103" s="22"/>
    </row>
    <row r="104" spans="1:6" ht="15.75">
      <c r="A104" s="18"/>
      <c r="B104" s="40" t="s">
        <v>665</v>
      </c>
      <c r="C104" s="22">
        <v>165970</v>
      </c>
      <c r="D104" s="22"/>
      <c r="E104" s="22"/>
      <c r="F104" s="22"/>
    </row>
    <row r="105" spans="1:6" ht="15.75" customHeight="1">
      <c r="A105" s="18"/>
      <c r="B105" s="18" t="s">
        <v>84</v>
      </c>
      <c r="C105" s="22">
        <v>22600</v>
      </c>
      <c r="D105" s="22"/>
      <c r="E105" s="22"/>
      <c r="F105" s="22"/>
    </row>
    <row r="106" spans="1:6" ht="18.75">
      <c r="A106" s="1">
        <v>300</v>
      </c>
      <c r="B106" s="1" t="s">
        <v>20</v>
      </c>
      <c r="C106" s="27">
        <f>SUM(C78:C105)</f>
        <v>2811673</v>
      </c>
      <c r="D106" s="27">
        <f>SUM(D78:D105)</f>
        <v>2811520</v>
      </c>
      <c r="E106" s="27">
        <f>SUM(E78:E105)</f>
        <v>2945483</v>
      </c>
      <c r="F106" s="27">
        <f>SUM(F78:F105)</f>
        <v>2807282</v>
      </c>
    </row>
    <row r="107" spans="1:6" ht="18.75">
      <c r="A107" s="1"/>
      <c r="B107" s="1"/>
      <c r="C107" s="187"/>
      <c r="D107" s="188"/>
      <c r="E107" s="187"/>
      <c r="F107" s="188"/>
    </row>
    <row r="108" spans="1:6" ht="18.75">
      <c r="A108" s="1">
        <v>400</v>
      </c>
      <c r="B108" s="192" t="s">
        <v>85</v>
      </c>
      <c r="C108" s="187"/>
      <c r="D108" s="188"/>
      <c r="E108" s="187"/>
      <c r="F108" s="188"/>
    </row>
    <row r="109" spans="1:6" ht="16.5" customHeight="1">
      <c r="A109" s="58"/>
      <c r="B109" s="192" t="s">
        <v>86</v>
      </c>
      <c r="C109" s="187"/>
      <c r="D109" s="188"/>
      <c r="E109" s="187"/>
      <c r="F109" s="188"/>
    </row>
    <row r="110" spans="1:6" ht="12.75">
      <c r="A110" s="187"/>
      <c r="B110" s="187"/>
      <c r="C110" s="187"/>
      <c r="D110" s="188"/>
      <c r="E110" s="187"/>
      <c r="F110" s="188"/>
    </row>
    <row r="111" spans="1:6" ht="19.5" customHeight="1">
      <c r="A111" s="18">
        <v>453</v>
      </c>
      <c r="B111" s="193" t="s">
        <v>87</v>
      </c>
      <c r="C111" s="22">
        <v>107180</v>
      </c>
      <c r="D111" s="22"/>
      <c r="E111" s="22"/>
      <c r="F111" s="22"/>
    </row>
    <row r="112" spans="1:7" ht="30.75" customHeight="1">
      <c r="A112" s="18">
        <v>453</v>
      </c>
      <c r="B112" s="40" t="s">
        <v>756</v>
      </c>
      <c r="C112" s="22"/>
      <c r="D112" s="22">
        <v>8830</v>
      </c>
      <c r="E112" s="22"/>
      <c r="F112" s="22"/>
      <c r="G112" s="189" t="s">
        <v>749</v>
      </c>
    </row>
    <row r="113" spans="1:7" ht="19.5" customHeight="1">
      <c r="A113" s="18">
        <v>454001</v>
      </c>
      <c r="B113" s="18" t="s">
        <v>741</v>
      </c>
      <c r="C113" s="22"/>
      <c r="D113" s="22">
        <v>1037203</v>
      </c>
      <c r="E113" s="22">
        <v>441634</v>
      </c>
      <c r="F113" s="22">
        <v>236320</v>
      </c>
      <c r="G113" s="189" t="s">
        <v>747</v>
      </c>
    </row>
    <row r="114" spans="1:7" ht="15.75">
      <c r="A114" s="18">
        <v>454001</v>
      </c>
      <c r="B114" s="18" t="s">
        <v>741</v>
      </c>
      <c r="C114" s="22">
        <v>919965</v>
      </c>
      <c r="D114" s="22">
        <v>202633</v>
      </c>
      <c r="E114" s="22"/>
      <c r="F114" s="22"/>
      <c r="G114" s="189" t="s">
        <v>740</v>
      </c>
    </row>
    <row r="115" spans="1:7" ht="30.75" customHeight="1">
      <c r="A115" s="18">
        <v>454001</v>
      </c>
      <c r="B115" s="40" t="s">
        <v>742</v>
      </c>
      <c r="C115" s="22"/>
      <c r="D115" s="22">
        <v>310762</v>
      </c>
      <c r="E115" s="22"/>
      <c r="F115" s="22"/>
      <c r="G115" s="189" t="s">
        <v>754</v>
      </c>
    </row>
    <row r="116" spans="1:6" ht="15.75">
      <c r="A116" s="18">
        <v>454002</v>
      </c>
      <c r="B116" s="18" t="s">
        <v>88</v>
      </c>
      <c r="C116" s="22">
        <v>362816</v>
      </c>
      <c r="D116" s="22"/>
      <c r="E116" s="22"/>
      <c r="F116" s="22"/>
    </row>
    <row r="117" spans="1:6" ht="15.75">
      <c r="A117" s="18">
        <v>454002</v>
      </c>
      <c r="B117" s="18" t="s">
        <v>666</v>
      </c>
      <c r="C117" s="22">
        <v>1168</v>
      </c>
      <c r="D117" s="22"/>
      <c r="E117" s="22"/>
      <c r="F117" s="22"/>
    </row>
    <row r="118" spans="1:6" ht="18.75">
      <c r="A118" s="1">
        <v>400</v>
      </c>
      <c r="B118" s="1" t="s">
        <v>20</v>
      </c>
      <c r="C118" s="27">
        <f>SUM(C111:C117)</f>
        <v>1391129</v>
      </c>
      <c r="D118" s="27">
        <f>SUM(D111:D117)</f>
        <v>1559428</v>
      </c>
      <c r="E118" s="27">
        <f>SUM(E111:E117)</f>
        <v>441634</v>
      </c>
      <c r="F118" s="27">
        <f>SUM(F111:F117)</f>
        <v>236320</v>
      </c>
    </row>
    <row r="119" spans="1:6" ht="18.75">
      <c r="A119" s="6">
        <v>500</v>
      </c>
      <c r="B119" s="6" t="s">
        <v>89</v>
      </c>
      <c r="C119" s="187"/>
      <c r="D119" s="188"/>
      <c r="E119" s="187"/>
      <c r="F119" s="188"/>
    </row>
    <row r="120" spans="1:6" ht="15.75">
      <c r="A120" s="58"/>
      <c r="B120" s="2" t="s">
        <v>90</v>
      </c>
      <c r="C120" s="14">
        <v>262232</v>
      </c>
      <c r="D120" s="14">
        <v>268871</v>
      </c>
      <c r="E120" s="14"/>
      <c r="F120" s="188"/>
    </row>
    <row r="121" spans="1:6" ht="18.75">
      <c r="A121" s="6">
        <v>500</v>
      </c>
      <c r="B121" s="6" t="s">
        <v>20</v>
      </c>
      <c r="C121" s="17">
        <f>SUM(C120)</f>
        <v>262232</v>
      </c>
      <c r="D121" s="17">
        <f>SUM(D120)</f>
        <v>268871</v>
      </c>
      <c r="E121" s="17">
        <f>SUM(E120)</f>
        <v>0</v>
      </c>
      <c r="F121" s="17">
        <f>SUM(F120)</f>
        <v>0</v>
      </c>
    </row>
    <row r="122" spans="1:6" ht="15.75">
      <c r="A122" s="200"/>
      <c r="B122" s="200"/>
      <c r="C122" s="187"/>
      <c r="D122" s="22"/>
      <c r="E122" s="187"/>
      <c r="F122" s="188"/>
    </row>
    <row r="123" spans="1:6" ht="15.75">
      <c r="A123" s="18" t="s">
        <v>25</v>
      </c>
      <c r="B123" s="193" t="s">
        <v>91</v>
      </c>
      <c r="C123" s="22">
        <v>106354</v>
      </c>
      <c r="D123" s="22">
        <v>112419</v>
      </c>
      <c r="E123" s="22">
        <v>117105</v>
      </c>
      <c r="F123" s="22">
        <v>120365</v>
      </c>
    </row>
    <row r="124" spans="1:6" ht="15.75">
      <c r="A124" s="18" t="s">
        <v>25</v>
      </c>
      <c r="B124" s="18" t="s">
        <v>735</v>
      </c>
      <c r="C124" s="22">
        <v>149373</v>
      </c>
      <c r="D124" s="36">
        <v>219076</v>
      </c>
      <c r="E124" s="38">
        <v>182567</v>
      </c>
      <c r="F124" s="36">
        <v>277274</v>
      </c>
    </row>
    <row r="125" spans="1:6" ht="15.75">
      <c r="A125" s="200"/>
      <c r="B125" s="194" t="s">
        <v>92</v>
      </c>
      <c r="C125" s="195" t="s">
        <v>667</v>
      </c>
      <c r="D125" s="104"/>
      <c r="E125" s="187"/>
      <c r="F125" s="188"/>
    </row>
    <row r="126" spans="1:6" ht="15.75">
      <c r="A126" s="200"/>
      <c r="B126" s="200"/>
      <c r="C126" s="104"/>
      <c r="D126" s="104"/>
      <c r="E126" s="187"/>
      <c r="F126" s="188"/>
    </row>
    <row r="127" spans="1:6" ht="18.75">
      <c r="A127" s="7"/>
      <c r="B127" s="7" t="s">
        <v>94</v>
      </c>
      <c r="C127" s="27">
        <v>10644535</v>
      </c>
      <c r="D127" s="27">
        <f>D131-D129-D128</f>
        <v>10039161</v>
      </c>
      <c r="E127" s="27">
        <f>E131-E129-E128</f>
        <v>10904425</v>
      </c>
      <c r="F127" s="27">
        <f>F131-F129-F128</f>
        <v>12050304</v>
      </c>
    </row>
    <row r="128" spans="1:6" ht="18.75">
      <c r="A128" s="7"/>
      <c r="B128" s="7" t="s">
        <v>95</v>
      </c>
      <c r="C128" s="27">
        <v>470718</v>
      </c>
      <c r="D128" s="27">
        <f>D64+D65</f>
        <v>33194</v>
      </c>
      <c r="E128" s="27">
        <f>E64+E65</f>
        <v>26555</v>
      </c>
      <c r="F128" s="27">
        <f>F64+F65</f>
        <v>26555</v>
      </c>
    </row>
    <row r="129" spans="1:6" ht="18.75">
      <c r="A129" s="7"/>
      <c r="B129" s="7" t="s">
        <v>96</v>
      </c>
      <c r="C129" s="27">
        <f>C118+C121</f>
        <v>1653361</v>
      </c>
      <c r="D129" s="27">
        <f>D118+D121</f>
        <v>1828299</v>
      </c>
      <c r="E129" s="27">
        <f>E118+E121</f>
        <v>441634</v>
      </c>
      <c r="F129" s="27">
        <f>F118+F121</f>
        <v>236320</v>
      </c>
    </row>
    <row r="130" spans="1:6" ht="15.75">
      <c r="A130" s="8"/>
      <c r="B130" s="8"/>
      <c r="C130" s="187"/>
      <c r="D130" s="188"/>
      <c r="E130" s="187"/>
      <c r="F130" s="188"/>
    </row>
    <row r="131" spans="1:6" ht="18.75">
      <c r="A131" s="1"/>
      <c r="B131" s="231" t="s">
        <v>97</v>
      </c>
      <c r="C131" s="27">
        <f>C106+C75+C22+C118+C121+C123+C124</f>
        <v>12595509</v>
      </c>
      <c r="D131" s="27">
        <f>D106+D75+D22+D118+D121+D123+D124</f>
        <v>11900654</v>
      </c>
      <c r="E131" s="27">
        <f>E106+E75+E22+E118+E121+E123+E124</f>
        <v>11372614</v>
      </c>
      <c r="F131" s="27">
        <f>F106+F75+F22+F118+F121+F123+F124</f>
        <v>12313179</v>
      </c>
    </row>
    <row r="132" spans="2:6" ht="15.75">
      <c r="B132" s="128" t="s">
        <v>668</v>
      </c>
      <c r="D132" s="189"/>
      <c r="F132" s="189"/>
    </row>
    <row r="133" spans="3:7" ht="12.75">
      <c r="C133" s="234"/>
      <c r="D133" s="234"/>
      <c r="E133" s="234"/>
      <c r="F133" s="234"/>
      <c r="G133" s="234"/>
    </row>
    <row r="134" spans="3:7" ht="12.75">
      <c r="C134" s="234"/>
      <c r="D134" s="234"/>
      <c r="E134" s="234"/>
      <c r="F134" s="234"/>
      <c r="G134" s="234"/>
    </row>
    <row r="135" spans="3:7" ht="12.75">
      <c r="C135" s="234"/>
      <c r="D135" s="234"/>
      <c r="E135" s="234"/>
      <c r="F135" s="234"/>
      <c r="G135" s="234"/>
    </row>
    <row r="136" spans="3:7" ht="12.75">
      <c r="C136" s="234"/>
      <c r="D136" s="234"/>
      <c r="E136" s="234"/>
      <c r="F136" s="234"/>
      <c r="G136" s="234"/>
    </row>
    <row r="137" spans="3:7" ht="12.75">
      <c r="C137" s="234"/>
      <c r="D137" s="234"/>
      <c r="E137" s="234"/>
      <c r="F137" s="234"/>
      <c r="G137" s="234"/>
    </row>
    <row r="138" spans="3:7" ht="12.75">
      <c r="C138" s="234"/>
      <c r="D138" s="234"/>
      <c r="E138" s="234"/>
      <c r="F138" s="234"/>
      <c r="G138" s="234"/>
    </row>
    <row r="139" spans="3:7" ht="12.75">
      <c r="C139" s="234"/>
      <c r="D139" s="234"/>
      <c r="E139" s="234"/>
      <c r="F139" s="234"/>
      <c r="G139" s="234"/>
    </row>
    <row r="140" spans="3:7" ht="12.75">
      <c r="C140" s="234"/>
      <c r="D140" s="234"/>
      <c r="E140" s="234"/>
      <c r="F140" s="234"/>
      <c r="G140" s="234"/>
    </row>
    <row r="141" spans="3:7" ht="12.75">
      <c r="C141" s="234"/>
      <c r="D141" s="234"/>
      <c r="E141" s="234"/>
      <c r="F141" s="234"/>
      <c r="G141" s="234"/>
    </row>
    <row r="142" spans="3:7" ht="12.75">
      <c r="C142" s="234"/>
      <c r="D142" s="234"/>
      <c r="E142" s="234"/>
      <c r="F142" s="234"/>
      <c r="G142" s="234"/>
    </row>
    <row r="143" spans="3:7" ht="12.75">
      <c r="C143" s="234"/>
      <c r="D143" s="234"/>
      <c r="E143" s="234"/>
      <c r="F143" s="234"/>
      <c r="G143" s="234"/>
    </row>
    <row r="144" spans="3:7" ht="12.75">
      <c r="C144" s="234"/>
      <c r="D144" s="234"/>
      <c r="E144" s="234"/>
      <c r="F144" s="234"/>
      <c r="G144" s="234"/>
    </row>
    <row r="145" spans="3:7" ht="12.75">
      <c r="C145" s="234"/>
      <c r="D145" s="234"/>
      <c r="E145" s="234"/>
      <c r="F145" s="234"/>
      <c r="G145" s="234"/>
    </row>
    <row r="146" spans="3:7" ht="12.75">
      <c r="C146" s="234"/>
      <c r="D146" s="234"/>
      <c r="E146" s="234"/>
      <c r="F146" s="234"/>
      <c r="G146" s="234"/>
    </row>
    <row r="147" spans="3:7" ht="12.75">
      <c r="C147" s="234"/>
      <c r="D147" s="234"/>
      <c r="E147" s="234"/>
      <c r="F147" s="234"/>
      <c r="G147" s="234"/>
    </row>
    <row r="148" spans="3:7" ht="12.75">
      <c r="C148" s="234"/>
      <c r="D148" s="234"/>
      <c r="E148" s="234"/>
      <c r="F148" s="234"/>
      <c r="G148" s="234"/>
    </row>
    <row r="149" spans="3:7" ht="12.75">
      <c r="C149" s="234"/>
      <c r="D149" s="234"/>
      <c r="E149" s="234"/>
      <c r="F149" s="234"/>
      <c r="G149" s="234"/>
    </row>
    <row r="150" spans="3:7" ht="12.75">
      <c r="C150" s="234"/>
      <c r="D150" s="234"/>
      <c r="E150" s="234"/>
      <c r="F150" s="234"/>
      <c r="G150" s="234"/>
    </row>
    <row r="151" spans="3:7" ht="12.75">
      <c r="C151" s="234"/>
      <c r="D151" s="234"/>
      <c r="E151" s="234"/>
      <c r="F151" s="234"/>
      <c r="G151" s="234"/>
    </row>
    <row r="152" spans="3:7" ht="12.75">
      <c r="C152" s="234"/>
      <c r="D152" s="234"/>
      <c r="E152" s="234"/>
      <c r="F152" s="234"/>
      <c r="G152" s="234"/>
    </row>
    <row r="153" spans="3:7" ht="12.75">
      <c r="C153" s="234"/>
      <c r="D153" s="234"/>
      <c r="E153" s="234"/>
      <c r="F153" s="234"/>
      <c r="G153" s="234"/>
    </row>
    <row r="154" spans="3:7" ht="12.75">
      <c r="C154" s="234"/>
      <c r="D154" s="234"/>
      <c r="E154" s="234"/>
      <c r="F154" s="234"/>
      <c r="G154" s="234"/>
    </row>
    <row r="155" spans="3:7" ht="12.75">
      <c r="C155" s="234"/>
      <c r="D155" s="234"/>
      <c r="E155" s="234"/>
      <c r="F155" s="234"/>
      <c r="G155" s="234"/>
    </row>
    <row r="156" spans="3:7" ht="12.75">
      <c r="C156" s="234"/>
      <c r="D156" s="234"/>
      <c r="E156" s="234"/>
      <c r="F156" s="234"/>
      <c r="G156" s="234"/>
    </row>
    <row r="157" spans="3:7" ht="12.75">
      <c r="C157" s="234"/>
      <c r="D157" s="234"/>
      <c r="E157" s="234"/>
      <c r="F157" s="234"/>
      <c r="G157" s="234"/>
    </row>
    <row r="158" spans="3:7" ht="12.75">
      <c r="C158" s="234"/>
      <c r="D158" s="234"/>
      <c r="E158" s="234"/>
      <c r="F158" s="234"/>
      <c r="G158" s="234"/>
    </row>
    <row r="159" spans="3:7" ht="12.75">
      <c r="C159" s="234"/>
      <c r="D159" s="234"/>
      <c r="E159" s="234"/>
      <c r="F159" s="234"/>
      <c r="G159" s="234"/>
    </row>
    <row r="160" spans="3:7" ht="12.75">
      <c r="C160" s="234"/>
      <c r="D160" s="234"/>
      <c r="E160" s="234"/>
      <c r="F160" s="234"/>
      <c r="G160" s="234"/>
    </row>
    <row r="161" spans="3:7" ht="12.75">
      <c r="C161" s="234"/>
      <c r="D161" s="234"/>
      <c r="E161" s="234"/>
      <c r="F161" s="234"/>
      <c r="G161" s="234"/>
    </row>
    <row r="162" spans="3:7" ht="12.75">
      <c r="C162" s="234"/>
      <c r="D162" s="234"/>
      <c r="E162" s="234"/>
      <c r="F162" s="234"/>
      <c r="G162" s="234"/>
    </row>
    <row r="163" spans="3:7" ht="12.75">
      <c r="C163" s="234"/>
      <c r="D163" s="234"/>
      <c r="E163" s="234"/>
      <c r="F163" s="234"/>
      <c r="G163" s="234"/>
    </row>
    <row r="164" spans="3:7" ht="12.75">
      <c r="C164" s="234"/>
      <c r="D164" s="234"/>
      <c r="E164" s="234"/>
      <c r="F164" s="234"/>
      <c r="G164" s="234"/>
    </row>
    <row r="165" spans="3:7" ht="12.75">
      <c r="C165" s="234"/>
      <c r="D165" s="234"/>
      <c r="E165" s="234"/>
      <c r="F165" s="234"/>
      <c r="G165" s="234"/>
    </row>
    <row r="166" spans="3:7" ht="12.75">
      <c r="C166" s="234"/>
      <c r="D166" s="234"/>
      <c r="E166" s="234"/>
      <c r="F166" s="234"/>
      <c r="G166" s="234"/>
    </row>
    <row r="167" spans="3:7" ht="12.75">
      <c r="C167" s="234"/>
      <c r="D167" s="234"/>
      <c r="E167" s="234"/>
      <c r="F167" s="234"/>
      <c r="G167" s="234"/>
    </row>
    <row r="168" spans="3:7" ht="12.75">
      <c r="C168" s="234"/>
      <c r="D168" s="234"/>
      <c r="E168" s="234"/>
      <c r="F168" s="234"/>
      <c r="G168" s="234"/>
    </row>
    <row r="169" spans="3:7" ht="12.75">
      <c r="C169" s="234"/>
      <c r="D169" s="234"/>
      <c r="E169" s="234"/>
      <c r="F169" s="234"/>
      <c r="G169" s="234"/>
    </row>
    <row r="170" spans="3:7" ht="12.75">
      <c r="C170" s="234"/>
      <c r="D170" s="234"/>
      <c r="E170" s="234"/>
      <c r="F170" s="234"/>
      <c r="G170" s="234"/>
    </row>
    <row r="171" spans="3:7" ht="12.75">
      <c r="C171" s="234"/>
      <c r="D171" s="234"/>
      <c r="E171" s="234"/>
      <c r="F171" s="234"/>
      <c r="G171" s="234"/>
    </row>
    <row r="172" spans="3:7" ht="12.75">
      <c r="C172" s="234"/>
      <c r="D172" s="234"/>
      <c r="E172" s="234"/>
      <c r="F172" s="234"/>
      <c r="G172" s="234"/>
    </row>
    <row r="173" spans="3:7" ht="12.75">
      <c r="C173" s="234"/>
      <c r="D173" s="234"/>
      <c r="E173" s="234"/>
      <c r="F173" s="234"/>
      <c r="G173" s="234"/>
    </row>
    <row r="174" spans="3:7" ht="12.75">
      <c r="C174" s="234"/>
      <c r="D174" s="234"/>
      <c r="E174" s="234"/>
      <c r="F174" s="234"/>
      <c r="G174" s="234"/>
    </row>
    <row r="175" spans="3:7" ht="12.75">
      <c r="C175" s="234"/>
      <c r="D175" s="234"/>
      <c r="E175" s="234"/>
      <c r="F175" s="234"/>
      <c r="G175" s="234"/>
    </row>
    <row r="176" spans="3:7" ht="12.75">
      <c r="C176" s="234"/>
      <c r="D176" s="234"/>
      <c r="E176" s="234"/>
      <c r="F176" s="234"/>
      <c r="G176" s="234"/>
    </row>
    <row r="177" spans="3:7" ht="12.75">
      <c r="C177" s="234"/>
      <c r="D177" s="234"/>
      <c r="E177" s="234"/>
      <c r="F177" s="234"/>
      <c r="G177" s="234"/>
    </row>
    <row r="178" spans="3:7" ht="12.75">
      <c r="C178" s="234"/>
      <c r="D178" s="234"/>
      <c r="E178" s="234"/>
      <c r="F178" s="234"/>
      <c r="G178" s="234"/>
    </row>
    <row r="179" spans="3:7" ht="12.75">
      <c r="C179" s="234"/>
      <c r="D179" s="234"/>
      <c r="E179" s="234"/>
      <c r="F179" s="234"/>
      <c r="G179" s="234"/>
    </row>
    <row r="180" spans="3:7" ht="12.75">
      <c r="C180" s="234"/>
      <c r="D180" s="234"/>
      <c r="E180" s="234"/>
      <c r="F180" s="234"/>
      <c r="G180" s="234"/>
    </row>
    <row r="181" spans="3:7" ht="12.75">
      <c r="C181" s="234"/>
      <c r="D181" s="234"/>
      <c r="E181" s="234"/>
      <c r="F181" s="234"/>
      <c r="G181" s="234"/>
    </row>
    <row r="182" spans="3:7" ht="12.75">
      <c r="C182" s="234"/>
      <c r="D182" s="234"/>
      <c r="E182" s="234"/>
      <c r="F182" s="234"/>
      <c r="G182" s="234"/>
    </row>
    <row r="183" spans="3:7" ht="12.75">
      <c r="C183" s="234"/>
      <c r="D183" s="234"/>
      <c r="E183" s="234"/>
      <c r="F183" s="234"/>
      <c r="G183" s="234"/>
    </row>
    <row r="184" spans="3:7" ht="12.75">
      <c r="C184" s="234"/>
      <c r="D184" s="234"/>
      <c r="E184" s="234"/>
      <c r="F184" s="234"/>
      <c r="G184" s="234"/>
    </row>
    <row r="185" spans="3:7" ht="12.75">
      <c r="C185" s="234"/>
      <c r="D185" s="234"/>
      <c r="E185" s="234"/>
      <c r="F185" s="234"/>
      <c r="G185" s="234"/>
    </row>
    <row r="186" spans="3:7" ht="12.75">
      <c r="C186" s="234"/>
      <c r="D186" s="234"/>
      <c r="E186" s="234"/>
      <c r="F186" s="234"/>
      <c r="G186" s="234"/>
    </row>
    <row r="187" spans="3:7" ht="12.75">
      <c r="C187" s="234"/>
      <c r="D187" s="234"/>
      <c r="E187" s="234"/>
      <c r="F187" s="234"/>
      <c r="G187" s="234"/>
    </row>
    <row r="188" spans="3:7" ht="12.75">
      <c r="C188" s="234"/>
      <c r="D188" s="234"/>
      <c r="E188" s="234"/>
      <c r="F188" s="234"/>
      <c r="G188" s="234"/>
    </row>
    <row r="189" spans="3:7" ht="12.75">
      <c r="C189" s="234"/>
      <c r="D189" s="234"/>
      <c r="E189" s="234"/>
      <c r="F189" s="234"/>
      <c r="G189" s="234"/>
    </row>
    <row r="190" spans="3:7" ht="12.75">
      <c r="C190" s="234"/>
      <c r="D190" s="234"/>
      <c r="E190" s="234"/>
      <c r="F190" s="234"/>
      <c r="G190" s="234"/>
    </row>
    <row r="191" spans="3:7" ht="12.75">
      <c r="C191" s="234"/>
      <c r="D191" s="234"/>
      <c r="E191" s="234"/>
      <c r="F191" s="234"/>
      <c r="G191" s="234"/>
    </row>
    <row r="192" spans="3:7" ht="12.75">
      <c r="C192" s="234"/>
      <c r="D192" s="234"/>
      <c r="E192" s="234"/>
      <c r="F192" s="234"/>
      <c r="G192" s="234"/>
    </row>
    <row r="193" spans="3:7" ht="12.75">
      <c r="C193" s="234"/>
      <c r="D193" s="234"/>
      <c r="E193" s="234"/>
      <c r="F193" s="234"/>
      <c r="G193" s="234"/>
    </row>
    <row r="194" spans="3:7" ht="12.75">
      <c r="C194" s="234"/>
      <c r="D194" s="234"/>
      <c r="E194" s="234"/>
      <c r="F194" s="234"/>
      <c r="G194" s="234"/>
    </row>
    <row r="195" spans="3:7" ht="12.75">
      <c r="C195" s="234"/>
      <c r="D195" s="234"/>
      <c r="E195" s="234"/>
      <c r="F195" s="234"/>
      <c r="G195" s="234"/>
    </row>
    <row r="196" spans="3:7" ht="12.75">
      <c r="C196" s="234"/>
      <c r="D196" s="234"/>
      <c r="E196" s="234"/>
      <c r="F196" s="234"/>
      <c r="G196" s="234"/>
    </row>
    <row r="197" spans="3:7" ht="12.75">
      <c r="C197" s="234"/>
      <c r="D197" s="234"/>
      <c r="E197" s="234"/>
      <c r="F197" s="234"/>
      <c r="G197" s="234"/>
    </row>
    <row r="198" spans="3:7" ht="12.75">
      <c r="C198" s="234"/>
      <c r="D198" s="234"/>
      <c r="E198" s="234"/>
      <c r="F198" s="234"/>
      <c r="G198" s="234"/>
    </row>
    <row r="199" spans="3:7" ht="12.75">
      <c r="C199" s="234"/>
      <c r="D199" s="234"/>
      <c r="E199" s="234"/>
      <c r="F199" s="234"/>
      <c r="G199" s="234"/>
    </row>
    <row r="200" spans="3:7" ht="12.75">
      <c r="C200" s="234"/>
      <c r="D200" s="234"/>
      <c r="E200" s="234"/>
      <c r="F200" s="234"/>
      <c r="G200" s="234"/>
    </row>
    <row r="201" spans="3:7" ht="12.75">
      <c r="C201" s="234"/>
      <c r="D201" s="234"/>
      <c r="E201" s="234"/>
      <c r="F201" s="234"/>
      <c r="G201" s="234"/>
    </row>
    <row r="202" spans="3:7" ht="12.75">
      <c r="C202" s="234"/>
      <c r="D202" s="234"/>
      <c r="E202" s="234"/>
      <c r="F202" s="234"/>
      <c r="G202" s="234"/>
    </row>
    <row r="203" spans="3:7" ht="12.75">
      <c r="C203" s="234"/>
      <c r="D203" s="234"/>
      <c r="E203" s="234"/>
      <c r="F203" s="234"/>
      <c r="G203" s="234"/>
    </row>
    <row r="204" spans="3:7" ht="12.75">
      <c r="C204" s="234"/>
      <c r="D204" s="234"/>
      <c r="E204" s="234"/>
      <c r="F204" s="234"/>
      <c r="G204" s="234"/>
    </row>
    <row r="205" spans="3:7" ht="12.75">
      <c r="C205" s="234"/>
      <c r="D205" s="234"/>
      <c r="E205" s="234"/>
      <c r="F205" s="234"/>
      <c r="G205" s="234"/>
    </row>
    <row r="206" spans="3:7" ht="12.75">
      <c r="C206" s="234"/>
      <c r="D206" s="234"/>
      <c r="E206" s="234"/>
      <c r="F206" s="234"/>
      <c r="G206" s="234"/>
    </row>
    <row r="207" spans="3:7" ht="12.75">
      <c r="C207" s="234"/>
      <c r="D207" s="234"/>
      <c r="E207" s="234"/>
      <c r="F207" s="234"/>
      <c r="G207" s="234"/>
    </row>
    <row r="208" spans="3:7" ht="12.75">
      <c r="C208" s="234"/>
      <c r="D208" s="234"/>
      <c r="E208" s="234"/>
      <c r="F208" s="234"/>
      <c r="G208" s="234"/>
    </row>
    <row r="209" spans="3:7" ht="12.75">
      <c r="C209" s="234"/>
      <c r="D209" s="234"/>
      <c r="E209" s="234"/>
      <c r="F209" s="234"/>
      <c r="G209" s="234"/>
    </row>
    <row r="210" spans="3:7" ht="12.75">
      <c r="C210" s="234"/>
      <c r="D210" s="234"/>
      <c r="E210" s="234"/>
      <c r="F210" s="234"/>
      <c r="G210" s="234"/>
    </row>
    <row r="211" spans="3:7" ht="12.75">
      <c r="C211" s="234"/>
      <c r="D211" s="234"/>
      <c r="E211" s="234"/>
      <c r="F211" s="234"/>
      <c r="G211" s="234"/>
    </row>
    <row r="212" spans="3:7" ht="12.75">
      <c r="C212" s="234"/>
      <c r="D212" s="234"/>
      <c r="E212" s="234"/>
      <c r="F212" s="234"/>
      <c r="G212" s="234"/>
    </row>
    <row r="213" spans="3:7" ht="12.75">
      <c r="C213" s="234"/>
      <c r="D213" s="234"/>
      <c r="E213" s="234"/>
      <c r="F213" s="234"/>
      <c r="G213" s="234"/>
    </row>
    <row r="214" spans="3:7" ht="12.75">
      <c r="C214" s="234"/>
      <c r="D214" s="234"/>
      <c r="E214" s="234"/>
      <c r="F214" s="234"/>
      <c r="G214" s="234"/>
    </row>
    <row r="215" spans="3:7" ht="12.75">
      <c r="C215" s="234"/>
      <c r="D215" s="234"/>
      <c r="E215" s="234"/>
      <c r="F215" s="234"/>
      <c r="G215" s="234"/>
    </row>
    <row r="216" spans="3:7" ht="12.75">
      <c r="C216" s="234"/>
      <c r="D216" s="234"/>
      <c r="E216" s="234"/>
      <c r="F216" s="234"/>
      <c r="G216" s="234"/>
    </row>
    <row r="217" spans="3:7" ht="12.75">
      <c r="C217" s="234"/>
      <c r="D217" s="234"/>
      <c r="E217" s="234"/>
      <c r="F217" s="234"/>
      <c r="G217" s="234"/>
    </row>
    <row r="218" spans="3:7" ht="12.75">
      <c r="C218" s="234"/>
      <c r="D218" s="234"/>
      <c r="E218" s="234"/>
      <c r="F218" s="234"/>
      <c r="G218" s="234"/>
    </row>
    <row r="219" spans="3:7" ht="12.75">
      <c r="C219" s="234"/>
      <c r="D219" s="234"/>
      <c r="E219" s="234"/>
      <c r="F219" s="234"/>
      <c r="G219" s="234"/>
    </row>
    <row r="220" spans="3:7" ht="12.75">
      <c r="C220" s="234"/>
      <c r="D220" s="234"/>
      <c r="E220" s="234"/>
      <c r="F220" s="234"/>
      <c r="G220" s="234"/>
    </row>
    <row r="221" spans="3:7" ht="12.75">
      <c r="C221" s="234"/>
      <c r="D221" s="234"/>
      <c r="E221" s="234"/>
      <c r="F221" s="234"/>
      <c r="G221" s="234"/>
    </row>
    <row r="222" spans="3:7" ht="12.75">
      <c r="C222" s="234"/>
      <c r="D222" s="234"/>
      <c r="E222" s="234"/>
      <c r="F222" s="234"/>
      <c r="G222" s="234"/>
    </row>
    <row r="223" spans="3:7" ht="12.75">
      <c r="C223" s="234"/>
      <c r="D223" s="234"/>
      <c r="E223" s="234"/>
      <c r="F223" s="234"/>
      <c r="G223" s="234"/>
    </row>
    <row r="224" spans="3:7" ht="12.75">
      <c r="C224" s="234"/>
      <c r="D224" s="234"/>
      <c r="E224" s="234"/>
      <c r="F224" s="234"/>
      <c r="G224" s="234"/>
    </row>
    <row r="225" spans="3:7" ht="12.75">
      <c r="C225" s="234"/>
      <c r="D225" s="234"/>
      <c r="E225" s="234"/>
      <c r="F225" s="234"/>
      <c r="G225" s="234"/>
    </row>
    <row r="226" spans="3:7" ht="12.75">
      <c r="C226" s="234"/>
      <c r="D226" s="234"/>
      <c r="E226" s="234"/>
      <c r="F226" s="234"/>
      <c r="G226" s="234"/>
    </row>
    <row r="227" spans="3:7" ht="12.75">
      <c r="C227" s="234"/>
      <c r="D227" s="234"/>
      <c r="E227" s="234"/>
      <c r="F227" s="234"/>
      <c r="G227" s="234"/>
    </row>
    <row r="228" spans="3:7" ht="12.75">
      <c r="C228" s="234"/>
      <c r="D228" s="234"/>
      <c r="E228" s="234"/>
      <c r="F228" s="234"/>
      <c r="G228" s="234"/>
    </row>
    <row r="229" spans="3:7" ht="12.75">
      <c r="C229" s="234"/>
      <c r="D229" s="234"/>
      <c r="E229" s="234"/>
      <c r="F229" s="234"/>
      <c r="G229" s="234"/>
    </row>
    <row r="230" spans="3:7" ht="12.75">
      <c r="C230" s="234"/>
      <c r="D230" s="234"/>
      <c r="E230" s="234"/>
      <c r="F230" s="234"/>
      <c r="G230" s="234"/>
    </row>
    <row r="231" spans="3:7" ht="12.75">
      <c r="C231" s="234"/>
      <c r="D231" s="234"/>
      <c r="E231" s="234"/>
      <c r="F231" s="234"/>
      <c r="G231" s="234"/>
    </row>
    <row r="232" spans="3:7" ht="12.75">
      <c r="C232" s="234"/>
      <c r="D232" s="234"/>
      <c r="E232" s="234"/>
      <c r="F232" s="234"/>
      <c r="G232" s="234"/>
    </row>
    <row r="233" spans="3:7" ht="12.75">
      <c r="C233" s="234"/>
      <c r="D233" s="234"/>
      <c r="E233" s="234"/>
      <c r="F233" s="234"/>
      <c r="G233" s="234"/>
    </row>
    <row r="234" spans="3:7" ht="12.75">
      <c r="C234" s="234"/>
      <c r="D234" s="234"/>
      <c r="E234" s="234"/>
      <c r="F234" s="234"/>
      <c r="G234" s="234"/>
    </row>
    <row r="235" spans="3:7" ht="12.75">
      <c r="C235" s="234"/>
      <c r="D235" s="234"/>
      <c r="E235" s="234"/>
      <c r="F235" s="234"/>
      <c r="G235" s="234"/>
    </row>
    <row r="236" spans="3:7" ht="12.75">
      <c r="C236" s="234"/>
      <c r="D236" s="234"/>
      <c r="E236" s="234"/>
      <c r="F236" s="234"/>
      <c r="G236" s="234"/>
    </row>
    <row r="237" spans="3:7" ht="12.75">
      <c r="C237" s="234"/>
      <c r="D237" s="234"/>
      <c r="E237" s="234"/>
      <c r="F237" s="234"/>
      <c r="G237" s="234"/>
    </row>
    <row r="238" spans="3:7" ht="12.75">
      <c r="C238" s="234"/>
      <c r="D238" s="234"/>
      <c r="E238" s="234"/>
      <c r="F238" s="234"/>
      <c r="G238" s="234"/>
    </row>
    <row r="239" spans="3:7" ht="12.75">
      <c r="C239" s="234"/>
      <c r="D239" s="234"/>
      <c r="E239" s="234"/>
      <c r="F239" s="234"/>
      <c r="G239" s="234"/>
    </row>
    <row r="240" spans="3:7" ht="12.75">
      <c r="C240" s="234"/>
      <c r="D240" s="234"/>
      <c r="E240" s="234"/>
      <c r="F240" s="234"/>
      <c r="G240" s="234"/>
    </row>
    <row r="241" spans="3:7" ht="12.75">
      <c r="C241" s="234"/>
      <c r="D241" s="234"/>
      <c r="E241" s="234"/>
      <c r="F241" s="234"/>
      <c r="G241" s="234"/>
    </row>
    <row r="242" spans="3:7" ht="12.75">
      <c r="C242" s="234"/>
      <c r="D242" s="234"/>
      <c r="E242" s="234"/>
      <c r="F242" s="234"/>
      <c r="G242" s="234"/>
    </row>
    <row r="243" spans="3:7" ht="12.75">
      <c r="C243" s="234"/>
      <c r="D243" s="234"/>
      <c r="E243" s="234"/>
      <c r="F243" s="234"/>
      <c r="G243" s="234"/>
    </row>
    <row r="244" spans="3:7" ht="12.75">
      <c r="C244" s="234"/>
      <c r="D244" s="234"/>
      <c r="E244" s="234"/>
      <c r="F244" s="234"/>
      <c r="G244" s="234"/>
    </row>
    <row r="245" spans="3:7" ht="12.75">
      <c r="C245" s="234"/>
      <c r="D245" s="234"/>
      <c r="E245" s="234"/>
      <c r="F245" s="234"/>
      <c r="G245" s="234"/>
    </row>
    <row r="246" spans="3:7" ht="12.75">
      <c r="C246" s="234"/>
      <c r="D246" s="234"/>
      <c r="E246" s="234"/>
      <c r="F246" s="234"/>
      <c r="G246" s="234"/>
    </row>
    <row r="247" spans="3:7" ht="12.75">
      <c r="C247" s="234"/>
      <c r="D247" s="234"/>
      <c r="E247" s="234"/>
      <c r="F247" s="234"/>
      <c r="G247" s="234"/>
    </row>
    <row r="248" spans="3:7" ht="12.75">
      <c r="C248" s="234"/>
      <c r="D248" s="234"/>
      <c r="E248" s="234"/>
      <c r="F248" s="234"/>
      <c r="G248" s="234"/>
    </row>
    <row r="249" spans="3:7" ht="12.75">
      <c r="C249" s="234"/>
      <c r="D249" s="234"/>
      <c r="E249" s="234"/>
      <c r="F249" s="234"/>
      <c r="G249" s="234"/>
    </row>
    <row r="250" spans="3:7" ht="12.75">
      <c r="C250" s="234"/>
      <c r="D250" s="234"/>
      <c r="E250" s="234"/>
      <c r="F250" s="234"/>
      <c r="G250" s="234"/>
    </row>
    <row r="251" spans="3:7" ht="12.75">
      <c r="C251" s="234"/>
      <c r="D251" s="234"/>
      <c r="E251" s="234"/>
      <c r="F251" s="234"/>
      <c r="G251" s="234"/>
    </row>
    <row r="252" spans="3:7" ht="12.75">
      <c r="C252" s="234"/>
      <c r="D252" s="234"/>
      <c r="E252" s="234"/>
      <c r="F252" s="234"/>
      <c r="G252" s="234"/>
    </row>
    <row r="253" spans="3:7" ht="12.75">
      <c r="C253" s="234"/>
      <c r="D253" s="234"/>
      <c r="E253" s="234"/>
      <c r="F253" s="234"/>
      <c r="G253" s="234"/>
    </row>
    <row r="254" spans="3:7" ht="12.75">
      <c r="C254" s="234"/>
      <c r="D254" s="234"/>
      <c r="E254" s="234"/>
      <c r="F254" s="234"/>
      <c r="G254" s="234"/>
    </row>
    <row r="255" spans="3:7" ht="12.75">
      <c r="C255" s="234"/>
      <c r="D255" s="234"/>
      <c r="E255" s="234"/>
      <c r="F255" s="234"/>
      <c r="G255" s="234"/>
    </row>
    <row r="256" spans="3:7" ht="12.75">
      <c r="C256" s="234"/>
      <c r="D256" s="234"/>
      <c r="E256" s="234"/>
      <c r="F256" s="234"/>
      <c r="G256" s="234"/>
    </row>
    <row r="257" spans="3:7" ht="12.75">
      <c r="C257" s="234"/>
      <c r="D257" s="234"/>
      <c r="E257" s="234"/>
      <c r="F257" s="234"/>
      <c r="G257" s="234"/>
    </row>
    <row r="258" spans="3:7" ht="12.75">
      <c r="C258" s="234"/>
      <c r="D258" s="234"/>
      <c r="E258" s="234"/>
      <c r="F258" s="234"/>
      <c r="G258" s="234"/>
    </row>
    <row r="259" spans="3:7" ht="12.75">
      <c r="C259" s="234"/>
      <c r="D259" s="234"/>
      <c r="E259" s="234"/>
      <c r="F259" s="234"/>
      <c r="G259" s="234"/>
    </row>
    <row r="260" spans="3:7" ht="12.75">
      <c r="C260" s="234"/>
      <c r="D260" s="234"/>
      <c r="E260" s="234"/>
      <c r="F260" s="234"/>
      <c r="G260" s="234"/>
    </row>
    <row r="261" spans="3:7" ht="12.75">
      <c r="C261" s="234"/>
      <c r="D261" s="234"/>
      <c r="E261" s="234"/>
      <c r="F261" s="234"/>
      <c r="G261" s="234"/>
    </row>
    <row r="262" spans="3:7" ht="12.75">
      <c r="C262" s="234"/>
      <c r="D262" s="234"/>
      <c r="E262" s="234"/>
      <c r="F262" s="234"/>
      <c r="G262" s="234"/>
    </row>
    <row r="263" spans="3:7" ht="12.75">
      <c r="C263" s="234"/>
      <c r="D263" s="234"/>
      <c r="E263" s="234"/>
      <c r="F263" s="234"/>
      <c r="G263" s="234"/>
    </row>
    <row r="264" spans="3:7" ht="12.75">
      <c r="C264" s="234"/>
      <c r="D264" s="234"/>
      <c r="E264" s="234"/>
      <c r="F264" s="234"/>
      <c r="G264" s="234"/>
    </row>
    <row r="265" spans="3:7" ht="12.75">
      <c r="C265" s="234"/>
      <c r="D265" s="234"/>
      <c r="E265" s="234"/>
      <c r="F265" s="234"/>
      <c r="G265" s="234"/>
    </row>
    <row r="266" spans="3:7" ht="12.75">
      <c r="C266" s="234"/>
      <c r="D266" s="234"/>
      <c r="E266" s="234"/>
      <c r="F266" s="234"/>
      <c r="G266" s="234"/>
    </row>
    <row r="267" spans="3:7" ht="12.75">
      <c r="C267" s="234"/>
      <c r="D267" s="234"/>
      <c r="E267" s="234"/>
      <c r="F267" s="234"/>
      <c r="G267" s="234"/>
    </row>
    <row r="268" spans="3:7" ht="12.75">
      <c r="C268" s="234"/>
      <c r="D268" s="234"/>
      <c r="E268" s="234"/>
      <c r="F268" s="234"/>
      <c r="G268" s="234"/>
    </row>
    <row r="269" spans="3:7" ht="12.75">
      <c r="C269" s="234"/>
      <c r="D269" s="234"/>
      <c r="E269" s="234"/>
      <c r="F269" s="234"/>
      <c r="G269" s="234"/>
    </row>
    <row r="270" spans="3:7" ht="12.75">
      <c r="C270" s="234"/>
      <c r="D270" s="234"/>
      <c r="E270" s="234"/>
      <c r="F270" s="234"/>
      <c r="G270" s="234"/>
    </row>
    <row r="271" spans="3:7" ht="12.75">
      <c r="C271" s="234"/>
      <c r="D271" s="234"/>
      <c r="E271" s="234"/>
      <c r="F271" s="234"/>
      <c r="G271" s="234"/>
    </row>
    <row r="272" spans="3:7" ht="12.75">
      <c r="C272" s="234"/>
      <c r="D272" s="234"/>
      <c r="E272" s="234"/>
      <c r="F272" s="234"/>
      <c r="G272" s="234"/>
    </row>
    <row r="273" spans="3:7" ht="12.75">
      <c r="C273" s="234"/>
      <c r="D273" s="234"/>
      <c r="E273" s="234"/>
      <c r="F273" s="234"/>
      <c r="G273" s="234"/>
    </row>
    <row r="274" spans="3:7" ht="12.75">
      <c r="C274" s="234"/>
      <c r="D274" s="234"/>
      <c r="E274" s="234"/>
      <c r="F274" s="234"/>
      <c r="G274" s="234"/>
    </row>
    <row r="275" spans="3:7" ht="12.75">
      <c r="C275" s="234"/>
      <c r="D275" s="234"/>
      <c r="E275" s="234"/>
      <c r="F275" s="234"/>
      <c r="G275" s="234"/>
    </row>
    <row r="276" spans="3:7" ht="12.75">
      <c r="C276" s="234"/>
      <c r="D276" s="234"/>
      <c r="E276" s="234"/>
      <c r="F276" s="234"/>
      <c r="G276" s="234"/>
    </row>
    <row r="277" spans="3:7" ht="12.75">
      <c r="C277" s="234"/>
      <c r="D277" s="234"/>
      <c r="E277" s="234"/>
      <c r="F277" s="234"/>
      <c r="G277" s="234"/>
    </row>
    <row r="278" spans="3:7" ht="12.75">
      <c r="C278" s="234"/>
      <c r="D278" s="234"/>
      <c r="E278" s="234"/>
      <c r="F278" s="234"/>
      <c r="G278" s="234"/>
    </row>
    <row r="279" spans="3:7" ht="12.75">
      <c r="C279" s="234"/>
      <c r="D279" s="234"/>
      <c r="E279" s="234"/>
      <c r="F279" s="234"/>
      <c r="G279" s="234"/>
    </row>
    <row r="280" spans="3:7" ht="12.75">
      <c r="C280" s="234"/>
      <c r="D280" s="234"/>
      <c r="E280" s="234"/>
      <c r="F280" s="234"/>
      <c r="G280" s="234"/>
    </row>
    <row r="281" spans="3:7" ht="12.75">
      <c r="C281" s="234"/>
      <c r="D281" s="234"/>
      <c r="E281" s="234"/>
      <c r="F281" s="234"/>
      <c r="G281" s="234"/>
    </row>
    <row r="282" spans="3:7" ht="12.75">
      <c r="C282" s="234"/>
      <c r="D282" s="234"/>
      <c r="E282" s="234"/>
      <c r="F282" s="234"/>
      <c r="G282" s="234"/>
    </row>
    <row r="283" spans="3:7" ht="12.75">
      <c r="C283" s="234"/>
      <c r="D283" s="234"/>
      <c r="E283" s="234"/>
      <c r="F283" s="234"/>
      <c r="G283" s="234"/>
    </row>
    <row r="284" spans="3:7" ht="12.75">
      <c r="C284" s="234"/>
      <c r="D284" s="234"/>
      <c r="E284" s="234"/>
      <c r="F284" s="234"/>
      <c r="G284" s="234"/>
    </row>
    <row r="285" spans="3:7" ht="12.75">
      <c r="C285" s="234"/>
      <c r="D285" s="234"/>
      <c r="E285" s="234"/>
      <c r="F285" s="234"/>
      <c r="G285" s="234"/>
    </row>
    <row r="286" spans="3:7" ht="12.75">
      <c r="C286" s="234"/>
      <c r="D286" s="234"/>
      <c r="E286" s="234"/>
      <c r="F286" s="234"/>
      <c r="G286" s="234"/>
    </row>
    <row r="287" spans="3:7" ht="12.75">
      <c r="C287" s="234"/>
      <c r="D287" s="234"/>
      <c r="E287" s="234"/>
      <c r="F287" s="234"/>
      <c r="G287" s="234"/>
    </row>
    <row r="288" spans="3:7" ht="12.75">
      <c r="C288" s="234"/>
      <c r="D288" s="234"/>
      <c r="E288" s="234"/>
      <c r="F288" s="234"/>
      <c r="G288" s="234"/>
    </row>
    <row r="289" spans="3:7" ht="12.75">
      <c r="C289" s="234"/>
      <c r="D289" s="234"/>
      <c r="E289" s="234"/>
      <c r="F289" s="234"/>
      <c r="G289" s="234"/>
    </row>
    <row r="290" spans="3:7" ht="12.75">
      <c r="C290" s="234"/>
      <c r="D290" s="234"/>
      <c r="E290" s="234"/>
      <c r="F290" s="234"/>
      <c r="G290" s="234"/>
    </row>
    <row r="291" spans="3:7" ht="12.75">
      <c r="C291" s="234"/>
      <c r="D291" s="234"/>
      <c r="E291" s="234"/>
      <c r="F291" s="234"/>
      <c r="G291" s="234"/>
    </row>
    <row r="292" spans="3:7" ht="12.75">
      <c r="C292" s="234"/>
      <c r="D292" s="234"/>
      <c r="E292" s="234"/>
      <c r="F292" s="234"/>
      <c r="G292" s="234"/>
    </row>
    <row r="293" spans="3:7" ht="12.75">
      <c r="C293" s="234"/>
      <c r="D293" s="234"/>
      <c r="E293" s="234"/>
      <c r="F293" s="234"/>
      <c r="G293" s="234"/>
    </row>
    <row r="294" spans="3:7" ht="12.75">
      <c r="C294" s="234"/>
      <c r="D294" s="234"/>
      <c r="E294" s="234"/>
      <c r="F294" s="234"/>
      <c r="G294" s="234"/>
    </row>
    <row r="295" spans="3:7" ht="12.75">
      <c r="C295" s="234"/>
      <c r="D295" s="234"/>
      <c r="E295" s="234"/>
      <c r="F295" s="234"/>
      <c r="G295" s="234"/>
    </row>
    <row r="296" spans="3:7" ht="12.75">
      <c r="C296" s="234"/>
      <c r="D296" s="234"/>
      <c r="E296" s="234"/>
      <c r="F296" s="234"/>
      <c r="G296" s="234"/>
    </row>
    <row r="297" spans="3:7" ht="12.75">
      <c r="C297" s="234"/>
      <c r="D297" s="234"/>
      <c r="E297" s="234"/>
      <c r="F297" s="234"/>
      <c r="G297" s="234"/>
    </row>
    <row r="298" spans="3:7" ht="12.75">
      <c r="C298" s="234"/>
      <c r="D298" s="234"/>
      <c r="E298" s="234"/>
      <c r="F298" s="234"/>
      <c r="G298" s="234"/>
    </row>
    <row r="299" spans="3:7" ht="12.75">
      <c r="C299" s="234"/>
      <c r="D299" s="234"/>
      <c r="E299" s="234"/>
      <c r="F299" s="234"/>
      <c r="G299" s="234"/>
    </row>
    <row r="300" spans="3:7" ht="12.75">
      <c r="C300" s="234"/>
      <c r="D300" s="234"/>
      <c r="E300" s="234"/>
      <c r="F300" s="234"/>
      <c r="G300" s="234"/>
    </row>
    <row r="301" spans="3:7" ht="12.75">
      <c r="C301" s="234"/>
      <c r="D301" s="234"/>
      <c r="E301" s="234"/>
      <c r="F301" s="234"/>
      <c r="G301" s="234"/>
    </row>
    <row r="302" spans="3:7" ht="12.75">
      <c r="C302" s="234"/>
      <c r="D302" s="234"/>
      <c r="E302" s="234"/>
      <c r="F302" s="234"/>
      <c r="G302" s="234"/>
    </row>
    <row r="303" spans="3:7" ht="12.75">
      <c r="C303" s="234"/>
      <c r="D303" s="234"/>
      <c r="E303" s="234"/>
      <c r="F303" s="234"/>
      <c r="G303" s="234"/>
    </row>
    <row r="304" spans="3:7" ht="12.75">
      <c r="C304" s="234"/>
      <c r="D304" s="234"/>
      <c r="E304" s="234"/>
      <c r="F304" s="234"/>
      <c r="G304" s="234"/>
    </row>
    <row r="305" spans="3:7" ht="12.75">
      <c r="C305" s="234"/>
      <c r="D305" s="234"/>
      <c r="E305" s="234"/>
      <c r="F305" s="234"/>
      <c r="G305" s="234"/>
    </row>
    <row r="306" spans="3:7" ht="12.75">
      <c r="C306" s="234"/>
      <c r="D306" s="234"/>
      <c r="E306" s="234"/>
      <c r="F306" s="234"/>
      <c r="G306" s="234"/>
    </row>
    <row r="307" spans="3:7" ht="12.75">
      <c r="C307" s="234"/>
      <c r="D307" s="234"/>
      <c r="E307" s="234"/>
      <c r="F307" s="234"/>
      <c r="G307" s="234"/>
    </row>
    <row r="308" spans="3:7" ht="12.75">
      <c r="C308" s="234"/>
      <c r="D308" s="234"/>
      <c r="E308" s="234"/>
      <c r="F308" s="234"/>
      <c r="G308" s="234"/>
    </row>
    <row r="309" spans="3:7" ht="12.75">
      <c r="C309" s="234"/>
      <c r="D309" s="234"/>
      <c r="E309" s="234"/>
      <c r="F309" s="234"/>
      <c r="G309" s="234"/>
    </row>
    <row r="310" spans="3:7" ht="12.75">
      <c r="C310" s="234"/>
      <c r="D310" s="234"/>
      <c r="E310" s="234"/>
      <c r="F310" s="234"/>
      <c r="G310" s="234"/>
    </row>
    <row r="311" spans="3:7" ht="12.75">
      <c r="C311" s="234"/>
      <c r="D311" s="234"/>
      <c r="E311" s="234"/>
      <c r="F311" s="234"/>
      <c r="G311" s="234"/>
    </row>
    <row r="312" spans="3:7" ht="12.75">
      <c r="C312" s="234"/>
      <c r="D312" s="234"/>
      <c r="E312" s="234"/>
      <c r="F312" s="234"/>
      <c r="G312" s="234"/>
    </row>
    <row r="313" spans="3:7" ht="12.75">
      <c r="C313" s="234"/>
      <c r="D313" s="234"/>
      <c r="E313" s="234"/>
      <c r="F313" s="234"/>
      <c r="G313" s="234"/>
    </row>
    <row r="314" spans="3:7" ht="12.75">
      <c r="C314" s="234"/>
      <c r="D314" s="234"/>
      <c r="E314" s="234"/>
      <c r="F314" s="234"/>
      <c r="G314" s="234"/>
    </row>
    <row r="315" spans="3:7" ht="12.75">
      <c r="C315" s="234"/>
      <c r="D315" s="234"/>
      <c r="E315" s="234"/>
      <c r="F315" s="234"/>
      <c r="G315" s="234"/>
    </row>
    <row r="316" spans="3:7" ht="12.75">
      <c r="C316" s="234"/>
      <c r="D316" s="234"/>
      <c r="E316" s="234"/>
      <c r="F316" s="234"/>
      <c r="G316" s="234"/>
    </row>
    <row r="317" spans="3:7" ht="12.75">
      <c r="C317" s="234"/>
      <c r="D317" s="234"/>
      <c r="E317" s="234"/>
      <c r="F317" s="234"/>
      <c r="G317" s="234"/>
    </row>
    <row r="318" spans="3:7" ht="12.75">
      <c r="C318" s="234"/>
      <c r="D318" s="234"/>
      <c r="E318" s="234"/>
      <c r="F318" s="234"/>
      <c r="G318" s="234"/>
    </row>
    <row r="319" spans="3:7" ht="12.75">
      <c r="C319" s="234"/>
      <c r="D319" s="234"/>
      <c r="E319" s="234"/>
      <c r="F319" s="234"/>
      <c r="G319" s="234"/>
    </row>
    <row r="320" spans="3:7" ht="12.75">
      <c r="C320" s="234"/>
      <c r="D320" s="234"/>
      <c r="E320" s="234"/>
      <c r="F320" s="234"/>
      <c r="G320" s="234"/>
    </row>
    <row r="321" spans="3:7" ht="12.75">
      <c r="C321" s="234"/>
      <c r="D321" s="234"/>
      <c r="E321" s="234"/>
      <c r="F321" s="234"/>
      <c r="G321" s="234"/>
    </row>
    <row r="322" spans="3:7" ht="12.75">
      <c r="C322" s="234"/>
      <c r="D322" s="234"/>
      <c r="E322" s="234"/>
      <c r="F322" s="234"/>
      <c r="G322" s="234"/>
    </row>
    <row r="323" spans="3:7" ht="12.75">
      <c r="C323" s="234"/>
      <c r="D323" s="234"/>
      <c r="E323" s="234"/>
      <c r="F323" s="234"/>
      <c r="G323" s="234"/>
    </row>
    <row r="324" spans="3:7" ht="12.75">
      <c r="C324" s="234"/>
      <c r="D324" s="234"/>
      <c r="E324" s="234"/>
      <c r="F324" s="234"/>
      <c r="G324" s="234"/>
    </row>
    <row r="325" spans="3:7" ht="12.75">
      <c r="C325" s="234"/>
      <c r="D325" s="234"/>
      <c r="E325" s="234"/>
      <c r="F325" s="234"/>
      <c r="G325" s="234"/>
    </row>
    <row r="326" spans="3:7" ht="12.75">
      <c r="C326" s="234"/>
      <c r="D326" s="234"/>
      <c r="E326" s="234"/>
      <c r="F326" s="234"/>
      <c r="G326" s="234"/>
    </row>
    <row r="327" spans="3:7" ht="12.75">
      <c r="C327" s="234"/>
      <c r="D327" s="234"/>
      <c r="E327" s="234"/>
      <c r="F327" s="234"/>
      <c r="G327" s="234"/>
    </row>
    <row r="328" spans="3:7" ht="12.75">
      <c r="C328" s="234"/>
      <c r="D328" s="234"/>
      <c r="E328" s="234"/>
      <c r="F328" s="234"/>
      <c r="G328" s="234"/>
    </row>
    <row r="329" spans="3:7" ht="12.75">
      <c r="C329" s="234"/>
      <c r="D329" s="234"/>
      <c r="E329" s="234"/>
      <c r="F329" s="234"/>
      <c r="G329" s="234"/>
    </row>
    <row r="330" spans="3:7" ht="12.75">
      <c r="C330" s="234"/>
      <c r="D330" s="234"/>
      <c r="E330" s="234"/>
      <c r="F330" s="234"/>
      <c r="G330" s="234"/>
    </row>
    <row r="331" spans="3:7" ht="12.75">
      <c r="C331" s="234"/>
      <c r="D331" s="234"/>
      <c r="E331" s="234"/>
      <c r="F331" s="234"/>
      <c r="G331" s="234"/>
    </row>
    <row r="332" spans="3:7" ht="12.75">
      <c r="C332" s="234"/>
      <c r="D332" s="234"/>
      <c r="E332" s="234"/>
      <c r="F332" s="234"/>
      <c r="G332" s="234"/>
    </row>
    <row r="333" spans="3:7" ht="12.75">
      <c r="C333" s="234"/>
      <c r="D333" s="234"/>
      <c r="E333" s="234"/>
      <c r="F333" s="234"/>
      <c r="G333" s="234"/>
    </row>
    <row r="334" spans="3:7" ht="12.75">
      <c r="C334" s="234"/>
      <c r="D334" s="234"/>
      <c r="E334" s="234"/>
      <c r="F334" s="234"/>
      <c r="G334" s="234"/>
    </row>
    <row r="335" spans="3:7" ht="12.75">
      <c r="C335" s="234"/>
      <c r="D335" s="234"/>
      <c r="E335" s="234"/>
      <c r="F335" s="234"/>
      <c r="G335" s="234"/>
    </row>
    <row r="336" spans="3:7" ht="12.75">
      <c r="C336" s="234"/>
      <c r="D336" s="234"/>
      <c r="E336" s="234"/>
      <c r="F336" s="234"/>
      <c r="G336" s="234"/>
    </row>
    <row r="337" spans="3:7" ht="12.75">
      <c r="C337" s="234"/>
      <c r="D337" s="234"/>
      <c r="E337" s="234"/>
      <c r="F337" s="234"/>
      <c r="G337" s="234"/>
    </row>
    <row r="338" spans="3:7" ht="12.75">
      <c r="C338" s="234"/>
      <c r="D338" s="234"/>
      <c r="E338" s="234"/>
      <c r="F338" s="234"/>
      <c r="G338" s="234"/>
    </row>
    <row r="339" spans="3:7" ht="12.75">
      <c r="C339" s="234"/>
      <c r="D339" s="234"/>
      <c r="E339" s="234"/>
      <c r="F339" s="234"/>
      <c r="G339" s="234"/>
    </row>
    <row r="340" spans="3:7" ht="12.75">
      <c r="C340" s="234"/>
      <c r="D340" s="234"/>
      <c r="E340" s="234"/>
      <c r="F340" s="234"/>
      <c r="G340" s="234"/>
    </row>
    <row r="341" spans="3:7" ht="12.75">
      <c r="C341" s="234"/>
      <c r="D341" s="234"/>
      <c r="E341" s="234"/>
      <c r="F341" s="234"/>
      <c r="G341" s="234"/>
    </row>
    <row r="342" spans="3:7" ht="12.75">
      <c r="C342" s="234"/>
      <c r="D342" s="234"/>
      <c r="E342" s="234"/>
      <c r="F342" s="234"/>
      <c r="G342" s="234"/>
    </row>
    <row r="343" spans="3:7" ht="12.75">
      <c r="C343" s="234"/>
      <c r="D343" s="234"/>
      <c r="E343" s="234"/>
      <c r="F343" s="234"/>
      <c r="G343" s="234"/>
    </row>
    <row r="344" spans="3:7" ht="12.75">
      <c r="C344" s="234"/>
      <c r="D344" s="234"/>
      <c r="E344" s="234"/>
      <c r="F344" s="234"/>
      <c r="G344" s="234"/>
    </row>
    <row r="345" spans="3:7" ht="12.75">
      <c r="C345" s="234"/>
      <c r="D345" s="234"/>
      <c r="E345" s="234"/>
      <c r="F345" s="234"/>
      <c r="G345" s="234"/>
    </row>
    <row r="346" spans="3:7" ht="12.75">
      <c r="C346" s="234"/>
      <c r="D346" s="234"/>
      <c r="E346" s="234"/>
      <c r="F346" s="234"/>
      <c r="G346" s="234"/>
    </row>
    <row r="347" spans="3:7" ht="12.75">
      <c r="C347" s="234"/>
      <c r="D347" s="234"/>
      <c r="E347" s="234"/>
      <c r="F347" s="234"/>
      <c r="G347" s="234"/>
    </row>
    <row r="348" spans="3:7" ht="12.75">
      <c r="C348" s="234"/>
      <c r="D348" s="234"/>
      <c r="E348" s="234"/>
      <c r="F348" s="234"/>
      <c r="G348" s="234"/>
    </row>
    <row r="349" spans="3:7" ht="12.75">
      <c r="C349" s="234"/>
      <c r="D349" s="234"/>
      <c r="E349" s="234"/>
      <c r="F349" s="234"/>
      <c r="G349" s="234"/>
    </row>
    <row r="350" spans="3:7" ht="12.75">
      <c r="C350" s="234"/>
      <c r="D350" s="234"/>
      <c r="E350" s="234"/>
      <c r="F350" s="234"/>
      <c r="G350" s="234"/>
    </row>
    <row r="351" spans="3:7" ht="12.75">
      <c r="C351" s="234"/>
      <c r="D351" s="234"/>
      <c r="E351" s="234"/>
      <c r="F351" s="234"/>
      <c r="G351" s="234"/>
    </row>
    <row r="352" spans="3:7" ht="12.75">
      <c r="C352" s="234"/>
      <c r="D352" s="234"/>
      <c r="E352" s="234"/>
      <c r="F352" s="234"/>
      <c r="G352" s="234"/>
    </row>
    <row r="353" spans="3:7" ht="12.75">
      <c r="C353" s="234"/>
      <c r="D353" s="234"/>
      <c r="E353" s="234"/>
      <c r="F353" s="234"/>
      <c r="G353" s="234"/>
    </row>
    <row r="354" spans="3:7" ht="12.75">
      <c r="C354" s="234"/>
      <c r="D354" s="234"/>
      <c r="E354" s="234"/>
      <c r="F354" s="234"/>
      <c r="G354" s="234"/>
    </row>
    <row r="355" spans="3:7" ht="12.75">
      <c r="C355" s="234"/>
      <c r="D355" s="234"/>
      <c r="E355" s="234"/>
      <c r="F355" s="234"/>
      <c r="G355" s="234"/>
    </row>
    <row r="356" spans="3:7" ht="12.75">
      <c r="C356" s="234"/>
      <c r="D356" s="234"/>
      <c r="E356" s="234"/>
      <c r="F356" s="234"/>
      <c r="G356" s="234"/>
    </row>
    <row r="357" spans="3:7" ht="12.75">
      <c r="C357" s="234"/>
      <c r="D357" s="234"/>
      <c r="E357" s="234"/>
      <c r="F357" s="234"/>
      <c r="G357" s="234"/>
    </row>
    <row r="358" spans="3:7" ht="12.75">
      <c r="C358" s="234"/>
      <c r="D358" s="234"/>
      <c r="E358" s="234"/>
      <c r="F358" s="234"/>
      <c r="G358" s="234"/>
    </row>
    <row r="359" spans="3:7" ht="12.75">
      <c r="C359" s="234"/>
      <c r="D359" s="234"/>
      <c r="E359" s="234"/>
      <c r="F359" s="234"/>
      <c r="G359" s="234"/>
    </row>
    <row r="360" spans="3:7" ht="12.75">
      <c r="C360" s="234"/>
      <c r="D360" s="234"/>
      <c r="E360" s="234"/>
      <c r="F360" s="234"/>
      <c r="G360" s="234"/>
    </row>
    <row r="361" spans="3:7" ht="12.75">
      <c r="C361" s="234"/>
      <c r="D361" s="234"/>
      <c r="E361" s="234"/>
      <c r="F361" s="234"/>
      <c r="G361" s="234"/>
    </row>
    <row r="362" spans="3:7" ht="12.75">
      <c r="C362" s="234"/>
      <c r="D362" s="234"/>
      <c r="E362" s="234"/>
      <c r="F362" s="234"/>
      <c r="G362" s="234"/>
    </row>
    <row r="363" spans="3:7" ht="12.75">
      <c r="C363" s="234"/>
      <c r="D363" s="234"/>
      <c r="E363" s="234"/>
      <c r="F363" s="234"/>
      <c r="G363" s="234"/>
    </row>
    <row r="364" spans="3:7" ht="12.75">
      <c r="C364" s="234"/>
      <c r="D364" s="234"/>
      <c r="E364" s="234"/>
      <c r="F364" s="234"/>
      <c r="G364" s="234"/>
    </row>
    <row r="365" spans="3:7" ht="12.75">
      <c r="C365" s="234"/>
      <c r="D365" s="234"/>
      <c r="E365" s="234"/>
      <c r="F365" s="234"/>
      <c r="G365" s="234"/>
    </row>
    <row r="366" spans="3:7" ht="12.75">
      <c r="C366" s="234"/>
      <c r="D366" s="234"/>
      <c r="E366" s="234"/>
      <c r="F366" s="234"/>
      <c r="G366" s="234"/>
    </row>
    <row r="367" spans="3:7" ht="12.75">
      <c r="C367" s="234"/>
      <c r="D367" s="234"/>
      <c r="E367" s="234"/>
      <c r="F367" s="234"/>
      <c r="G367" s="234"/>
    </row>
    <row r="368" spans="3:7" ht="12.75">
      <c r="C368" s="234"/>
      <c r="D368" s="234"/>
      <c r="E368" s="234"/>
      <c r="F368" s="234"/>
      <c r="G368" s="234"/>
    </row>
    <row r="369" spans="3:7" ht="12.75">
      <c r="C369" s="234"/>
      <c r="D369" s="234"/>
      <c r="E369" s="234"/>
      <c r="F369" s="234"/>
      <c r="G369" s="234"/>
    </row>
    <row r="370" spans="3:7" ht="12.75">
      <c r="C370" s="234"/>
      <c r="D370" s="234"/>
      <c r="E370" s="234"/>
      <c r="F370" s="234"/>
      <c r="G370" s="234"/>
    </row>
    <row r="371" spans="3:7" ht="12.75">
      <c r="C371" s="234"/>
      <c r="D371" s="234"/>
      <c r="E371" s="234"/>
      <c r="F371" s="234"/>
      <c r="G371" s="234"/>
    </row>
    <row r="372" spans="3:7" ht="12.75">
      <c r="C372" s="234"/>
      <c r="D372" s="234"/>
      <c r="E372" s="234"/>
      <c r="F372" s="234"/>
      <c r="G372" s="234"/>
    </row>
    <row r="373" spans="3:7" ht="12.75">
      <c r="C373" s="234"/>
      <c r="D373" s="234"/>
      <c r="E373" s="234"/>
      <c r="F373" s="234"/>
      <c r="G373" s="234"/>
    </row>
    <row r="374" spans="3:7" ht="12.75">
      <c r="C374" s="234"/>
      <c r="D374" s="234"/>
      <c r="E374" s="234"/>
      <c r="F374" s="234"/>
      <c r="G374" s="234"/>
    </row>
    <row r="375" spans="3:7" ht="12.75">
      <c r="C375" s="234"/>
      <c r="D375" s="234"/>
      <c r="E375" s="234"/>
      <c r="F375" s="234"/>
      <c r="G375" s="234"/>
    </row>
    <row r="376" spans="3:7" ht="12.75">
      <c r="C376" s="234"/>
      <c r="D376" s="234"/>
      <c r="E376" s="234"/>
      <c r="F376" s="234"/>
      <c r="G376" s="234"/>
    </row>
    <row r="377" spans="3:7" ht="12.75">
      <c r="C377" s="234"/>
      <c r="D377" s="234"/>
      <c r="E377" s="234"/>
      <c r="F377" s="234"/>
      <c r="G377" s="234"/>
    </row>
    <row r="378" spans="3:7" ht="12.75">
      <c r="C378" s="234"/>
      <c r="D378" s="234"/>
      <c r="E378" s="234"/>
      <c r="F378" s="234"/>
      <c r="G378" s="234"/>
    </row>
    <row r="379" spans="3:7" ht="12.75">
      <c r="C379" s="234"/>
      <c r="D379" s="234"/>
      <c r="E379" s="234"/>
      <c r="F379" s="234"/>
      <c r="G379" s="234"/>
    </row>
    <row r="380" spans="3:7" ht="12.75">
      <c r="C380" s="234"/>
      <c r="D380" s="234"/>
      <c r="E380" s="234"/>
      <c r="F380" s="234"/>
      <c r="G380" s="234"/>
    </row>
    <row r="381" spans="3:7" ht="12.75">
      <c r="C381" s="234"/>
      <c r="D381" s="234"/>
      <c r="E381" s="234"/>
      <c r="F381" s="234"/>
      <c r="G381" s="234"/>
    </row>
    <row r="382" spans="3:7" ht="12.75">
      <c r="C382" s="234"/>
      <c r="D382" s="234"/>
      <c r="E382" s="234"/>
      <c r="F382" s="234"/>
      <c r="G382" s="234"/>
    </row>
    <row r="383" spans="3:7" ht="12.75">
      <c r="C383" s="234"/>
      <c r="D383" s="234"/>
      <c r="E383" s="234"/>
      <c r="F383" s="234"/>
      <c r="G383" s="234"/>
    </row>
    <row r="384" spans="3:7" ht="12.75">
      <c r="C384" s="234"/>
      <c r="D384" s="234"/>
      <c r="E384" s="234"/>
      <c r="F384" s="234"/>
      <c r="G384" s="234"/>
    </row>
    <row r="385" spans="3:7" ht="12.75">
      <c r="C385" s="234"/>
      <c r="D385" s="234"/>
      <c r="E385" s="234"/>
      <c r="F385" s="234"/>
      <c r="G385" s="234"/>
    </row>
    <row r="386" spans="3:7" ht="12.75">
      <c r="C386" s="234"/>
      <c r="D386" s="234"/>
      <c r="E386" s="234"/>
      <c r="F386" s="234"/>
      <c r="G386" s="234"/>
    </row>
    <row r="387" spans="3:7" ht="12.75">
      <c r="C387" s="234"/>
      <c r="D387" s="234"/>
      <c r="E387" s="234"/>
      <c r="F387" s="234"/>
      <c r="G387" s="234"/>
    </row>
    <row r="388" spans="3:7" ht="12.75">
      <c r="C388" s="234"/>
      <c r="D388" s="234"/>
      <c r="E388" s="234"/>
      <c r="F388" s="234"/>
      <c r="G388" s="234"/>
    </row>
    <row r="389" spans="3:7" ht="12.75">
      <c r="C389" s="234"/>
      <c r="D389" s="234"/>
      <c r="E389" s="234"/>
      <c r="F389" s="234"/>
      <c r="G389" s="234"/>
    </row>
    <row r="390" spans="3:7" ht="12.75">
      <c r="C390" s="234"/>
      <c r="D390" s="234"/>
      <c r="E390" s="234"/>
      <c r="F390" s="234"/>
      <c r="G390" s="234"/>
    </row>
    <row r="391" spans="3:7" ht="12.75">
      <c r="C391" s="234"/>
      <c r="D391" s="234"/>
      <c r="E391" s="234"/>
      <c r="F391" s="234"/>
      <c r="G391" s="234"/>
    </row>
    <row r="392" spans="3:7" ht="12.75">
      <c r="C392" s="234"/>
      <c r="D392" s="234"/>
      <c r="E392" s="234"/>
      <c r="F392" s="234"/>
      <c r="G392" s="234"/>
    </row>
    <row r="393" spans="3:7" ht="12.75">
      <c r="C393" s="234"/>
      <c r="D393" s="234"/>
      <c r="E393" s="234"/>
      <c r="F393" s="234"/>
      <c r="G393" s="234"/>
    </row>
    <row r="394" spans="3:7" ht="12.75">
      <c r="C394" s="234"/>
      <c r="D394" s="234"/>
      <c r="E394" s="234"/>
      <c r="F394" s="234"/>
      <c r="G394" s="234"/>
    </row>
    <row r="395" spans="3:7" ht="12.75">
      <c r="C395" s="234"/>
      <c r="D395" s="234"/>
      <c r="E395" s="234"/>
      <c r="F395" s="234"/>
      <c r="G395" s="234"/>
    </row>
    <row r="396" spans="3:7" ht="12.75">
      <c r="C396" s="234"/>
      <c r="D396" s="234"/>
      <c r="E396" s="234"/>
      <c r="F396" s="234"/>
      <c r="G396" s="234"/>
    </row>
    <row r="397" spans="3:7" ht="12.75">
      <c r="C397" s="234"/>
      <c r="D397" s="234"/>
      <c r="E397" s="234"/>
      <c r="F397" s="234"/>
      <c r="G397" s="234"/>
    </row>
    <row r="398" spans="3:7" ht="12.75">
      <c r="C398" s="234"/>
      <c r="D398" s="234"/>
      <c r="E398" s="234"/>
      <c r="F398" s="234"/>
      <c r="G398" s="234"/>
    </row>
    <row r="399" spans="3:7" ht="12.75">
      <c r="C399" s="234"/>
      <c r="D399" s="234"/>
      <c r="E399" s="234"/>
      <c r="F399" s="234"/>
      <c r="G399" s="234"/>
    </row>
    <row r="400" spans="3:7" ht="12.75">
      <c r="C400" s="234"/>
      <c r="D400" s="234"/>
      <c r="E400" s="234"/>
      <c r="F400" s="234"/>
      <c r="G400" s="234"/>
    </row>
    <row r="401" spans="3:7" ht="12.75">
      <c r="C401" s="234"/>
      <c r="D401" s="234"/>
      <c r="E401" s="234"/>
      <c r="F401" s="234"/>
      <c r="G401" s="234"/>
    </row>
    <row r="402" spans="3:7" ht="12.75">
      <c r="C402" s="234"/>
      <c r="D402" s="234"/>
      <c r="E402" s="234"/>
      <c r="F402" s="234"/>
      <c r="G402" s="234"/>
    </row>
    <row r="403" spans="3:7" ht="12.75">
      <c r="C403" s="234"/>
      <c r="D403" s="234"/>
      <c r="E403" s="234"/>
      <c r="F403" s="234"/>
      <c r="G403" s="234"/>
    </row>
    <row r="404" spans="3:7" ht="12.75">
      <c r="C404" s="234"/>
      <c r="D404" s="234"/>
      <c r="E404" s="234"/>
      <c r="F404" s="234"/>
      <c r="G404" s="234"/>
    </row>
    <row r="405" spans="3:7" ht="12.75">
      <c r="C405" s="234"/>
      <c r="D405" s="234"/>
      <c r="E405" s="234"/>
      <c r="F405" s="234"/>
      <c r="G405" s="234"/>
    </row>
    <row r="406" spans="3:7" ht="12.75">
      <c r="C406" s="234"/>
      <c r="D406" s="234"/>
      <c r="E406" s="234"/>
      <c r="F406" s="234"/>
      <c r="G406" s="234"/>
    </row>
    <row r="407" spans="3:7" ht="12.75">
      <c r="C407" s="234"/>
      <c r="D407" s="234"/>
      <c r="E407" s="234"/>
      <c r="F407" s="234"/>
      <c r="G407" s="234"/>
    </row>
    <row r="408" spans="3:7" ht="12.75">
      <c r="C408" s="234"/>
      <c r="D408" s="234"/>
      <c r="E408" s="234"/>
      <c r="F408" s="234"/>
      <c r="G408" s="234"/>
    </row>
    <row r="409" spans="3:7" ht="12.75">
      <c r="C409" s="234"/>
      <c r="D409" s="234"/>
      <c r="E409" s="234"/>
      <c r="F409" s="234"/>
      <c r="G409" s="234"/>
    </row>
    <row r="410" spans="3:7" ht="12.75">
      <c r="C410" s="234"/>
      <c r="D410" s="234"/>
      <c r="E410" s="234"/>
      <c r="F410" s="234"/>
      <c r="G410" s="234"/>
    </row>
    <row r="411" spans="3:7" ht="12.75">
      <c r="C411" s="234"/>
      <c r="D411" s="234"/>
      <c r="E411" s="234"/>
      <c r="F411" s="234"/>
      <c r="G411" s="234"/>
    </row>
    <row r="412" spans="3:7" ht="12.75">
      <c r="C412" s="234"/>
      <c r="D412" s="234"/>
      <c r="E412" s="234"/>
      <c r="F412" s="234"/>
      <c r="G412" s="234"/>
    </row>
    <row r="413" spans="3:7" ht="12.75">
      <c r="C413" s="234"/>
      <c r="D413" s="234"/>
      <c r="E413" s="234"/>
      <c r="F413" s="234"/>
      <c r="G413" s="234"/>
    </row>
    <row r="414" spans="3:7" ht="12.75">
      <c r="C414" s="234"/>
      <c r="D414" s="234"/>
      <c r="E414" s="234"/>
      <c r="F414" s="234"/>
      <c r="G414" s="234"/>
    </row>
    <row r="415" spans="3:7" ht="12.75">
      <c r="C415" s="234"/>
      <c r="D415" s="234"/>
      <c r="E415" s="234"/>
      <c r="F415" s="234"/>
      <c r="G415" s="234"/>
    </row>
    <row r="416" spans="3:7" ht="12.75">
      <c r="C416" s="234"/>
      <c r="D416" s="234"/>
      <c r="E416" s="234"/>
      <c r="F416" s="234"/>
      <c r="G416" s="234"/>
    </row>
    <row r="417" spans="3:7" ht="12.75">
      <c r="C417" s="234"/>
      <c r="D417" s="234"/>
      <c r="E417" s="234"/>
      <c r="F417" s="234"/>
      <c r="G417" s="234"/>
    </row>
    <row r="418" spans="3:7" ht="12.75">
      <c r="C418" s="234"/>
      <c r="D418" s="234"/>
      <c r="E418" s="234"/>
      <c r="F418" s="234"/>
      <c r="G418" s="234"/>
    </row>
    <row r="419" spans="3:7" ht="12.75">
      <c r="C419" s="234"/>
      <c r="D419" s="234"/>
      <c r="E419" s="234"/>
      <c r="F419" s="234"/>
      <c r="G419" s="234"/>
    </row>
    <row r="420" spans="3:7" ht="12.75">
      <c r="C420" s="234"/>
      <c r="D420" s="234"/>
      <c r="E420" s="234"/>
      <c r="F420" s="234"/>
      <c r="G420" s="234"/>
    </row>
    <row r="421" spans="3:7" ht="12.75">
      <c r="C421" s="234"/>
      <c r="D421" s="234"/>
      <c r="E421" s="234"/>
      <c r="F421" s="234"/>
      <c r="G421" s="234"/>
    </row>
    <row r="422" spans="3:7" ht="12.75">
      <c r="C422" s="234"/>
      <c r="D422" s="234"/>
      <c r="E422" s="234"/>
      <c r="F422" s="234"/>
      <c r="G422" s="234"/>
    </row>
    <row r="423" spans="3:7" ht="12.75">
      <c r="C423" s="234"/>
      <c r="D423" s="234"/>
      <c r="E423" s="234"/>
      <c r="F423" s="234"/>
      <c r="G423" s="234"/>
    </row>
    <row r="424" spans="3:7" ht="12.75">
      <c r="C424" s="234"/>
      <c r="D424" s="234"/>
      <c r="E424" s="234"/>
      <c r="F424" s="234"/>
      <c r="G424" s="234"/>
    </row>
    <row r="425" spans="3:7" ht="12.75">
      <c r="C425" s="234"/>
      <c r="D425" s="234"/>
      <c r="E425" s="234"/>
      <c r="F425" s="234"/>
      <c r="G425" s="234"/>
    </row>
    <row r="426" spans="3:7" ht="12.75">
      <c r="C426" s="234"/>
      <c r="D426" s="234"/>
      <c r="E426" s="234"/>
      <c r="F426" s="234"/>
      <c r="G426" s="234"/>
    </row>
    <row r="427" spans="3:7" ht="12.75">
      <c r="C427" s="234"/>
      <c r="D427" s="234"/>
      <c r="E427" s="234"/>
      <c r="F427" s="234"/>
      <c r="G427" s="234"/>
    </row>
    <row r="428" spans="3:7" ht="12.75">
      <c r="C428" s="234"/>
      <c r="D428" s="234"/>
      <c r="E428" s="234"/>
      <c r="F428" s="234"/>
      <c r="G428" s="234"/>
    </row>
    <row r="429" spans="3:7" ht="12.75">
      <c r="C429" s="234"/>
      <c r="D429" s="234"/>
      <c r="E429" s="234"/>
      <c r="F429" s="234"/>
      <c r="G429" s="234"/>
    </row>
    <row r="430" spans="3:7" ht="12.75">
      <c r="C430" s="234"/>
      <c r="D430" s="234"/>
      <c r="E430" s="234"/>
      <c r="F430" s="234"/>
      <c r="G430" s="234"/>
    </row>
    <row r="431" spans="3:7" ht="12.75">
      <c r="C431" s="234"/>
      <c r="D431" s="234"/>
      <c r="E431" s="234"/>
      <c r="F431" s="234"/>
      <c r="G431" s="234"/>
    </row>
    <row r="432" spans="3:7" ht="12.75">
      <c r="C432" s="234"/>
      <c r="D432" s="234"/>
      <c r="E432" s="234"/>
      <c r="F432" s="234"/>
      <c r="G432" s="234"/>
    </row>
    <row r="433" spans="3:7" ht="12.75">
      <c r="C433" s="234"/>
      <c r="D433" s="234"/>
      <c r="E433" s="234"/>
      <c r="F433" s="234"/>
      <c r="G433" s="234"/>
    </row>
    <row r="434" spans="3:7" ht="12.75">
      <c r="C434" s="234"/>
      <c r="D434" s="234"/>
      <c r="E434" s="234"/>
      <c r="F434" s="234"/>
      <c r="G434" s="234"/>
    </row>
    <row r="435" spans="3:7" ht="12.75">
      <c r="C435" s="234"/>
      <c r="D435" s="234"/>
      <c r="E435" s="234"/>
      <c r="F435" s="234"/>
      <c r="G435" s="234"/>
    </row>
    <row r="436" spans="3:7" ht="12.75">
      <c r="C436" s="234"/>
      <c r="D436" s="234"/>
      <c r="E436" s="234"/>
      <c r="F436" s="234"/>
      <c r="G436" s="234"/>
    </row>
    <row r="437" spans="3:7" ht="12.75">
      <c r="C437" s="234"/>
      <c r="D437" s="234"/>
      <c r="E437" s="234"/>
      <c r="F437" s="234"/>
      <c r="G437" s="234"/>
    </row>
    <row r="438" spans="3:7" ht="12.75">
      <c r="C438" s="234"/>
      <c r="D438" s="234"/>
      <c r="E438" s="234"/>
      <c r="F438" s="234"/>
      <c r="G438" s="234"/>
    </row>
    <row r="439" spans="3:7" ht="12.75">
      <c r="C439" s="234"/>
      <c r="D439" s="234"/>
      <c r="E439" s="234"/>
      <c r="F439" s="234"/>
      <c r="G439" s="234"/>
    </row>
    <row r="440" spans="3:7" ht="12.75">
      <c r="C440" s="234"/>
      <c r="D440" s="234"/>
      <c r="E440" s="234"/>
      <c r="F440" s="234"/>
      <c r="G440" s="234"/>
    </row>
    <row r="441" spans="3:7" ht="12.75">
      <c r="C441" s="234"/>
      <c r="D441" s="234"/>
      <c r="E441" s="234"/>
      <c r="F441" s="234"/>
      <c r="G441" s="234"/>
    </row>
    <row r="442" spans="3:7" ht="12.75">
      <c r="C442" s="234"/>
      <c r="D442" s="234"/>
      <c r="E442" s="234"/>
      <c r="F442" s="234"/>
      <c r="G442" s="234"/>
    </row>
    <row r="443" spans="3:7" ht="12.75">
      <c r="C443" s="234"/>
      <c r="D443" s="234"/>
      <c r="E443" s="234"/>
      <c r="F443" s="234"/>
      <c r="G443" s="234"/>
    </row>
    <row r="444" spans="3:7" ht="12.75">
      <c r="C444" s="234"/>
      <c r="D444" s="234"/>
      <c r="E444" s="234"/>
      <c r="F444" s="234"/>
      <c r="G444" s="234"/>
    </row>
    <row r="445" spans="3:7" ht="12.75">
      <c r="C445" s="234"/>
      <c r="D445" s="234"/>
      <c r="E445" s="234"/>
      <c r="F445" s="234"/>
      <c r="G445" s="234"/>
    </row>
    <row r="446" spans="3:7" ht="12.75">
      <c r="C446" s="234"/>
      <c r="D446" s="234"/>
      <c r="E446" s="234"/>
      <c r="F446" s="234"/>
      <c r="G446" s="234"/>
    </row>
    <row r="447" spans="3:7" ht="12.75">
      <c r="C447" s="234"/>
      <c r="D447" s="234"/>
      <c r="E447" s="234"/>
      <c r="F447" s="234"/>
      <c r="G447" s="234"/>
    </row>
    <row r="448" spans="3:7" ht="12.75">
      <c r="C448" s="234"/>
      <c r="D448" s="234"/>
      <c r="E448" s="234"/>
      <c r="F448" s="234"/>
      <c r="G448" s="234"/>
    </row>
    <row r="449" spans="3:7" ht="12.75">
      <c r="C449" s="234"/>
      <c r="D449" s="234"/>
      <c r="E449" s="234"/>
      <c r="F449" s="234"/>
      <c r="G449" s="234"/>
    </row>
    <row r="450" spans="3:7" ht="12.75">
      <c r="C450" s="234"/>
      <c r="D450" s="234"/>
      <c r="E450" s="234"/>
      <c r="F450" s="234"/>
      <c r="G450" s="234"/>
    </row>
    <row r="451" spans="3:7" ht="12.75">
      <c r="C451" s="234"/>
      <c r="D451" s="234"/>
      <c r="E451" s="234"/>
      <c r="F451" s="234"/>
      <c r="G451" s="234"/>
    </row>
    <row r="452" spans="3:7" ht="12.75">
      <c r="C452" s="234"/>
      <c r="D452" s="234"/>
      <c r="E452" s="234"/>
      <c r="F452" s="234"/>
      <c r="G452" s="234"/>
    </row>
    <row r="453" spans="3:7" ht="12.75">
      <c r="C453" s="234"/>
      <c r="D453" s="234"/>
      <c r="E453" s="234"/>
      <c r="F453" s="234"/>
      <c r="G453" s="234"/>
    </row>
    <row r="454" spans="3:7" ht="12.75">
      <c r="C454" s="234"/>
      <c r="D454" s="234"/>
      <c r="E454" s="234"/>
      <c r="F454" s="234"/>
      <c r="G454" s="234"/>
    </row>
    <row r="455" spans="3:7" ht="12.75">
      <c r="C455" s="234"/>
      <c r="D455" s="234"/>
      <c r="E455" s="234"/>
      <c r="F455" s="234"/>
      <c r="G455" s="234"/>
    </row>
    <row r="456" spans="3:7" ht="12.75">
      <c r="C456" s="234"/>
      <c r="D456" s="234"/>
      <c r="E456" s="234"/>
      <c r="F456" s="234"/>
      <c r="G456" s="234"/>
    </row>
    <row r="457" spans="3:7" ht="12.75">
      <c r="C457" s="234"/>
      <c r="D457" s="234"/>
      <c r="E457" s="234"/>
      <c r="F457" s="234"/>
      <c r="G457" s="234"/>
    </row>
    <row r="458" spans="3:7" ht="12.75">
      <c r="C458" s="234"/>
      <c r="D458" s="234"/>
      <c r="E458" s="234"/>
      <c r="F458" s="234"/>
      <c r="G458" s="234"/>
    </row>
    <row r="459" spans="3:7" ht="12.75">
      <c r="C459" s="234"/>
      <c r="D459" s="234"/>
      <c r="E459" s="234"/>
      <c r="F459" s="234"/>
      <c r="G459" s="234"/>
    </row>
    <row r="460" spans="3:7" ht="12.75">
      <c r="C460" s="234"/>
      <c r="D460" s="234"/>
      <c r="E460" s="234"/>
      <c r="F460" s="234"/>
      <c r="G460" s="234"/>
    </row>
    <row r="461" spans="3:7" ht="12.75">
      <c r="C461" s="234"/>
      <c r="D461" s="234"/>
      <c r="E461" s="234"/>
      <c r="F461" s="234"/>
      <c r="G461" s="234"/>
    </row>
    <row r="462" spans="3:7" ht="12.75">
      <c r="C462" s="234"/>
      <c r="D462" s="234"/>
      <c r="E462" s="234"/>
      <c r="F462" s="234"/>
      <c r="G462" s="234"/>
    </row>
    <row r="463" spans="3:7" ht="12.75">
      <c r="C463" s="234"/>
      <c r="D463" s="234"/>
      <c r="E463" s="234"/>
      <c r="F463" s="234"/>
      <c r="G463" s="234"/>
    </row>
    <row r="464" spans="3:7" ht="12.75">
      <c r="C464" s="234"/>
      <c r="D464" s="234"/>
      <c r="E464" s="234"/>
      <c r="F464" s="234"/>
      <c r="G464" s="234"/>
    </row>
    <row r="465" spans="3:7" ht="12.75">
      <c r="C465" s="234"/>
      <c r="D465" s="234"/>
      <c r="E465" s="234"/>
      <c r="F465" s="234"/>
      <c r="G465" s="234"/>
    </row>
    <row r="466" spans="3:7" ht="12.75">
      <c r="C466" s="234"/>
      <c r="D466" s="234"/>
      <c r="E466" s="234"/>
      <c r="F466" s="234"/>
      <c r="G466" s="234"/>
    </row>
    <row r="467" spans="3:7" ht="12.75">
      <c r="C467" s="234"/>
      <c r="D467" s="234"/>
      <c r="E467" s="234"/>
      <c r="F467" s="234"/>
      <c r="G467" s="234"/>
    </row>
    <row r="468" spans="3:7" ht="12.75">
      <c r="C468" s="234"/>
      <c r="D468" s="234"/>
      <c r="E468" s="234"/>
      <c r="F468" s="234"/>
      <c r="G468" s="234"/>
    </row>
    <row r="469" spans="3:7" ht="12.75">
      <c r="C469" s="234"/>
      <c r="D469" s="234"/>
      <c r="E469" s="234"/>
      <c r="F469" s="234"/>
      <c r="G469" s="234"/>
    </row>
    <row r="470" spans="3:7" ht="12.75">
      <c r="C470" s="234"/>
      <c r="D470" s="234"/>
      <c r="E470" s="234"/>
      <c r="F470" s="234"/>
      <c r="G470" s="234"/>
    </row>
    <row r="471" spans="3:7" ht="12.75">
      <c r="C471" s="234"/>
      <c r="D471" s="234"/>
      <c r="E471" s="234"/>
      <c r="F471" s="234"/>
      <c r="G471" s="234"/>
    </row>
    <row r="472" spans="3:7" ht="12.75">
      <c r="C472" s="234"/>
      <c r="D472" s="234"/>
      <c r="E472" s="234"/>
      <c r="F472" s="234"/>
      <c r="G472" s="234"/>
    </row>
    <row r="473" spans="3:7" ht="12.75">
      <c r="C473" s="234"/>
      <c r="D473" s="234"/>
      <c r="E473" s="234"/>
      <c r="F473" s="234"/>
      <c r="G473" s="234"/>
    </row>
    <row r="474" spans="3:7" ht="12.75">
      <c r="C474" s="234"/>
      <c r="D474" s="234"/>
      <c r="E474" s="234"/>
      <c r="F474" s="234"/>
      <c r="G474" s="234"/>
    </row>
    <row r="475" spans="3:7" ht="12.75">
      <c r="C475" s="234"/>
      <c r="D475" s="234"/>
      <c r="E475" s="234"/>
      <c r="F475" s="234"/>
      <c r="G475" s="234"/>
    </row>
    <row r="476" spans="3:7" ht="12.75">
      <c r="C476" s="234"/>
      <c r="D476" s="234"/>
      <c r="E476" s="234"/>
      <c r="F476" s="234"/>
      <c r="G476" s="234"/>
    </row>
    <row r="477" spans="3:7" ht="12.75">
      <c r="C477" s="234"/>
      <c r="D477" s="234"/>
      <c r="E477" s="234"/>
      <c r="F477" s="234"/>
      <c r="G477" s="234"/>
    </row>
    <row r="478" spans="3:7" ht="12.75">
      <c r="C478" s="234"/>
      <c r="D478" s="234"/>
      <c r="E478" s="234"/>
      <c r="F478" s="234"/>
      <c r="G478" s="234"/>
    </row>
    <row r="479" spans="3:7" ht="12.75">
      <c r="C479" s="234"/>
      <c r="D479" s="234"/>
      <c r="E479" s="234"/>
      <c r="F479" s="234"/>
      <c r="G479" s="234"/>
    </row>
    <row r="480" spans="3:7" ht="12.75">
      <c r="C480" s="234"/>
      <c r="D480" s="234"/>
      <c r="E480" s="234"/>
      <c r="F480" s="234"/>
      <c r="G480" s="234"/>
    </row>
    <row r="481" spans="3:7" ht="12.75">
      <c r="C481" s="234"/>
      <c r="D481" s="234"/>
      <c r="E481" s="234"/>
      <c r="F481" s="234"/>
      <c r="G481" s="234"/>
    </row>
    <row r="482" spans="3:7" ht="12.75">
      <c r="C482" s="234"/>
      <c r="D482" s="234"/>
      <c r="E482" s="234"/>
      <c r="F482" s="234"/>
      <c r="G482" s="234"/>
    </row>
    <row r="483" spans="3:7" ht="12.75">
      <c r="C483" s="234"/>
      <c r="D483" s="234"/>
      <c r="E483" s="234"/>
      <c r="F483" s="234"/>
      <c r="G483" s="234"/>
    </row>
    <row r="484" spans="3:7" ht="12.75">
      <c r="C484" s="234"/>
      <c r="D484" s="234"/>
      <c r="E484" s="234"/>
      <c r="F484" s="234"/>
      <c r="G484" s="234"/>
    </row>
    <row r="485" spans="3:7" ht="12.75">
      <c r="C485" s="234"/>
      <c r="D485" s="234"/>
      <c r="E485" s="234"/>
      <c r="F485" s="234"/>
      <c r="G485" s="234"/>
    </row>
    <row r="486" spans="3:7" ht="12.75">
      <c r="C486" s="234"/>
      <c r="D486" s="234"/>
      <c r="E486" s="234"/>
      <c r="F486" s="234"/>
      <c r="G486" s="234"/>
    </row>
    <row r="487" spans="3:7" ht="12.75">
      <c r="C487" s="234"/>
      <c r="D487" s="234"/>
      <c r="E487" s="234"/>
      <c r="F487" s="234"/>
      <c r="G487" s="234"/>
    </row>
    <row r="488" spans="3:7" ht="12.75">
      <c r="C488" s="234"/>
      <c r="D488" s="234"/>
      <c r="E488" s="234"/>
      <c r="F488" s="234"/>
      <c r="G488" s="234"/>
    </row>
    <row r="489" spans="3:7" ht="12.75">
      <c r="C489" s="234"/>
      <c r="D489" s="234"/>
      <c r="E489" s="234"/>
      <c r="F489" s="234"/>
      <c r="G489" s="234"/>
    </row>
    <row r="490" spans="3:7" ht="12.75">
      <c r="C490" s="234"/>
      <c r="D490" s="234"/>
      <c r="E490" s="234"/>
      <c r="F490" s="234"/>
      <c r="G490" s="234"/>
    </row>
    <row r="491" spans="3:7" ht="12.75">
      <c r="C491" s="234"/>
      <c r="D491" s="234"/>
      <c r="E491" s="234"/>
      <c r="F491" s="234"/>
      <c r="G491" s="234"/>
    </row>
    <row r="492" spans="3:7" ht="12.75">
      <c r="C492" s="234"/>
      <c r="D492" s="234"/>
      <c r="E492" s="234"/>
      <c r="F492" s="234"/>
      <c r="G492" s="234"/>
    </row>
    <row r="493" spans="3:7" ht="12.75">
      <c r="C493" s="234"/>
      <c r="D493" s="234"/>
      <c r="E493" s="234"/>
      <c r="F493" s="234"/>
      <c r="G493" s="234"/>
    </row>
    <row r="494" spans="3:7" ht="12.75">
      <c r="C494" s="234"/>
      <c r="D494" s="234"/>
      <c r="E494" s="234"/>
      <c r="F494" s="234"/>
      <c r="G494" s="234"/>
    </row>
    <row r="495" spans="3:7" ht="12.75">
      <c r="C495" s="234"/>
      <c r="D495" s="234"/>
      <c r="E495" s="234"/>
      <c r="F495" s="234"/>
      <c r="G495" s="234"/>
    </row>
    <row r="496" spans="3:7" ht="12.75">
      <c r="C496" s="234"/>
      <c r="D496" s="234"/>
      <c r="E496" s="234"/>
      <c r="F496" s="234"/>
      <c r="G496" s="234"/>
    </row>
    <row r="497" spans="3:7" ht="12.75">
      <c r="C497" s="234"/>
      <c r="D497" s="234"/>
      <c r="E497" s="234"/>
      <c r="F497" s="234"/>
      <c r="G497" s="234"/>
    </row>
    <row r="498" spans="3:7" ht="12.75">
      <c r="C498" s="234"/>
      <c r="D498" s="234"/>
      <c r="E498" s="234"/>
      <c r="F498" s="234"/>
      <c r="G498" s="234"/>
    </row>
    <row r="499" spans="3:7" ht="12.75">
      <c r="C499" s="234"/>
      <c r="D499" s="234"/>
      <c r="E499" s="234"/>
      <c r="F499" s="234"/>
      <c r="G499" s="234"/>
    </row>
    <row r="500" spans="3:7" ht="12.75">
      <c r="C500" s="234"/>
      <c r="D500" s="234"/>
      <c r="E500" s="234"/>
      <c r="F500" s="234"/>
      <c r="G500" s="234"/>
    </row>
    <row r="501" spans="3:7" ht="12.75">
      <c r="C501" s="234"/>
      <c r="D501" s="234"/>
      <c r="E501" s="234"/>
      <c r="F501" s="234"/>
      <c r="G501" s="234"/>
    </row>
    <row r="502" spans="3:7" ht="12.75">
      <c r="C502" s="234"/>
      <c r="D502" s="234"/>
      <c r="E502" s="234"/>
      <c r="F502" s="234"/>
      <c r="G502" s="234"/>
    </row>
    <row r="503" spans="3:7" ht="12.75">
      <c r="C503" s="234"/>
      <c r="D503" s="234"/>
      <c r="E503" s="234"/>
      <c r="F503" s="234"/>
      <c r="G503" s="234"/>
    </row>
    <row r="504" spans="3:7" ht="12.75">
      <c r="C504" s="234"/>
      <c r="D504" s="234"/>
      <c r="E504" s="234"/>
      <c r="F504" s="234"/>
      <c r="G504" s="234"/>
    </row>
    <row r="505" spans="3:7" ht="12.75">
      <c r="C505" s="234"/>
      <c r="D505" s="234"/>
      <c r="E505" s="234"/>
      <c r="F505" s="234"/>
      <c r="G505" s="234"/>
    </row>
    <row r="506" spans="3:7" ht="12.75">
      <c r="C506" s="234"/>
      <c r="D506" s="234"/>
      <c r="E506" s="234"/>
      <c r="F506" s="234"/>
      <c r="G506" s="234"/>
    </row>
    <row r="507" spans="3:7" ht="12.75">
      <c r="C507" s="234"/>
      <c r="D507" s="234"/>
      <c r="E507" s="234"/>
      <c r="F507" s="234"/>
      <c r="G507" s="234"/>
    </row>
    <row r="508" spans="3:7" ht="12.75">
      <c r="C508" s="234"/>
      <c r="D508" s="234"/>
      <c r="E508" s="234"/>
      <c r="F508" s="234"/>
      <c r="G508" s="234"/>
    </row>
    <row r="509" spans="3:7" ht="12.75">
      <c r="C509" s="234"/>
      <c r="D509" s="234"/>
      <c r="E509" s="234"/>
      <c r="F509" s="234"/>
      <c r="G509" s="234"/>
    </row>
    <row r="510" spans="3:7" ht="12.75">
      <c r="C510" s="234"/>
      <c r="D510" s="234"/>
      <c r="E510" s="234"/>
      <c r="F510" s="234"/>
      <c r="G510" s="234"/>
    </row>
    <row r="511" spans="3:7" ht="12.75">
      <c r="C511" s="234"/>
      <c r="D511" s="234"/>
      <c r="E511" s="234"/>
      <c r="F511" s="234"/>
      <c r="G511" s="234"/>
    </row>
    <row r="512" spans="3:7" ht="12.75">
      <c r="C512" s="234"/>
      <c r="D512" s="234"/>
      <c r="E512" s="234"/>
      <c r="F512" s="234"/>
      <c r="G512" s="234"/>
    </row>
    <row r="513" spans="3:7" ht="12.75">
      <c r="C513" s="234"/>
      <c r="D513" s="234"/>
      <c r="E513" s="234"/>
      <c r="F513" s="234"/>
      <c r="G513" s="234"/>
    </row>
    <row r="514" spans="3:7" ht="12.75">
      <c r="C514" s="234"/>
      <c r="D514" s="234"/>
      <c r="E514" s="234"/>
      <c r="F514" s="234"/>
      <c r="G514" s="234"/>
    </row>
    <row r="515" spans="3:7" ht="12.75">
      <c r="C515" s="234"/>
      <c r="D515" s="234"/>
      <c r="E515" s="234"/>
      <c r="F515" s="234"/>
      <c r="G515" s="234"/>
    </row>
    <row r="516" spans="3:7" ht="12.75">
      <c r="C516" s="234"/>
      <c r="D516" s="234"/>
      <c r="E516" s="234"/>
      <c r="F516" s="234"/>
      <c r="G516" s="234"/>
    </row>
    <row r="517" spans="3:7" ht="12.75">
      <c r="C517" s="234"/>
      <c r="D517" s="234"/>
      <c r="E517" s="234"/>
      <c r="F517" s="234"/>
      <c r="G517" s="234"/>
    </row>
    <row r="518" spans="3:7" ht="12.75">
      <c r="C518" s="234"/>
      <c r="D518" s="234"/>
      <c r="E518" s="234"/>
      <c r="F518" s="234"/>
      <c r="G518" s="234"/>
    </row>
    <row r="519" spans="3:7" ht="12.75">
      <c r="C519" s="234"/>
      <c r="D519" s="234"/>
      <c r="E519" s="234"/>
      <c r="F519" s="234"/>
      <c r="G519" s="234"/>
    </row>
    <row r="520" spans="3:7" ht="12.75">
      <c r="C520" s="234"/>
      <c r="D520" s="234"/>
      <c r="E520" s="234"/>
      <c r="F520" s="234"/>
      <c r="G520" s="234"/>
    </row>
    <row r="521" spans="3:7" ht="12.75">
      <c r="C521" s="234"/>
      <c r="D521" s="234"/>
      <c r="E521" s="234"/>
      <c r="F521" s="234"/>
      <c r="G521" s="234"/>
    </row>
    <row r="522" spans="3:7" ht="12.75">
      <c r="C522" s="234"/>
      <c r="D522" s="234"/>
      <c r="E522" s="234"/>
      <c r="F522" s="234"/>
      <c r="G522" s="234"/>
    </row>
    <row r="523" spans="3:7" ht="12.75">
      <c r="C523" s="234"/>
      <c r="D523" s="234"/>
      <c r="E523" s="234"/>
      <c r="F523" s="234"/>
      <c r="G523" s="234"/>
    </row>
    <row r="524" spans="3:7" ht="12.75">
      <c r="C524" s="234"/>
      <c r="D524" s="234"/>
      <c r="E524" s="234"/>
      <c r="F524" s="234"/>
      <c r="G524" s="234"/>
    </row>
    <row r="525" spans="3:7" ht="12.75">
      <c r="C525" s="234"/>
      <c r="D525" s="234"/>
      <c r="E525" s="234"/>
      <c r="F525" s="234"/>
      <c r="G525" s="234"/>
    </row>
    <row r="526" spans="3:7" ht="12.75">
      <c r="C526" s="234"/>
      <c r="D526" s="234"/>
      <c r="E526" s="234"/>
      <c r="F526" s="234"/>
      <c r="G526" s="234"/>
    </row>
    <row r="527" spans="3:7" ht="12.75">
      <c r="C527" s="234"/>
      <c r="D527" s="234"/>
      <c r="E527" s="234"/>
      <c r="F527" s="234"/>
      <c r="G527" s="234"/>
    </row>
    <row r="528" spans="3:7" ht="12.75">
      <c r="C528" s="234"/>
      <c r="D528" s="234"/>
      <c r="E528" s="234"/>
      <c r="F528" s="234"/>
      <c r="G528" s="234"/>
    </row>
    <row r="529" spans="3:7" ht="12.75">
      <c r="C529" s="234"/>
      <c r="D529" s="234"/>
      <c r="E529" s="234"/>
      <c r="F529" s="234"/>
      <c r="G529" s="234"/>
    </row>
    <row r="530" spans="3:7" ht="12.75">
      <c r="C530" s="234"/>
      <c r="D530" s="234"/>
      <c r="E530" s="234"/>
      <c r="F530" s="234"/>
      <c r="G530" s="234"/>
    </row>
    <row r="531" spans="3:7" ht="12.75">
      <c r="C531" s="234"/>
      <c r="D531" s="234"/>
      <c r="E531" s="234"/>
      <c r="F531" s="234"/>
      <c r="G531" s="234"/>
    </row>
    <row r="532" spans="3:7" ht="12.75">
      <c r="C532" s="234"/>
      <c r="D532" s="234"/>
      <c r="E532" s="234"/>
      <c r="F532" s="234"/>
      <c r="G532" s="234"/>
    </row>
    <row r="533" spans="3:7" ht="12.75">
      <c r="C533" s="234"/>
      <c r="D533" s="234"/>
      <c r="E533" s="234"/>
      <c r="F533" s="234"/>
      <c r="G533" s="234"/>
    </row>
    <row r="534" spans="3:7" ht="12.75">
      <c r="C534" s="234"/>
      <c r="D534" s="234"/>
      <c r="E534" s="234"/>
      <c r="F534" s="234"/>
      <c r="G534" s="234"/>
    </row>
    <row r="535" spans="3:7" ht="12.75">
      <c r="C535" s="234"/>
      <c r="D535" s="234"/>
      <c r="E535" s="234"/>
      <c r="F535" s="234"/>
      <c r="G535" s="234"/>
    </row>
    <row r="536" spans="3:7" ht="12.75">
      <c r="C536" s="234"/>
      <c r="D536" s="234"/>
      <c r="E536" s="234"/>
      <c r="F536" s="234"/>
      <c r="G536" s="234"/>
    </row>
    <row r="537" spans="3:7" ht="12.75">
      <c r="C537" s="234"/>
      <c r="D537" s="234"/>
      <c r="E537" s="234"/>
      <c r="F537" s="234"/>
      <c r="G537" s="234"/>
    </row>
    <row r="538" spans="3:7" ht="12.75">
      <c r="C538" s="234"/>
      <c r="D538" s="234"/>
      <c r="E538" s="234"/>
      <c r="F538" s="234"/>
      <c r="G538" s="234"/>
    </row>
    <row r="539" spans="3:7" ht="12.75">
      <c r="C539" s="234"/>
      <c r="D539" s="234"/>
      <c r="E539" s="234"/>
      <c r="F539" s="234"/>
      <c r="G539" s="234"/>
    </row>
    <row r="540" spans="3:7" ht="12.75">
      <c r="C540" s="234"/>
      <c r="D540" s="234"/>
      <c r="E540" s="234"/>
      <c r="F540" s="234"/>
      <c r="G540" s="234"/>
    </row>
    <row r="541" spans="3:7" ht="12.75">
      <c r="C541" s="234"/>
      <c r="D541" s="234"/>
      <c r="E541" s="234"/>
      <c r="F541" s="234"/>
      <c r="G541" s="234"/>
    </row>
    <row r="542" spans="3:7" ht="12.75">
      <c r="C542" s="234"/>
      <c r="D542" s="234"/>
      <c r="E542" s="234"/>
      <c r="F542" s="234"/>
      <c r="G542" s="234"/>
    </row>
    <row r="543" spans="3:7" ht="12.75">
      <c r="C543" s="234"/>
      <c r="D543" s="234"/>
      <c r="E543" s="234"/>
      <c r="F543" s="234"/>
      <c r="G543" s="234"/>
    </row>
    <row r="544" spans="3:7" ht="12.75">
      <c r="C544" s="234"/>
      <c r="D544" s="234"/>
      <c r="E544" s="234"/>
      <c r="F544" s="234"/>
      <c r="G544" s="234"/>
    </row>
    <row r="545" spans="3:7" ht="12.75">
      <c r="C545" s="234"/>
      <c r="D545" s="234"/>
      <c r="E545" s="234"/>
      <c r="F545" s="234"/>
      <c r="G545" s="234"/>
    </row>
    <row r="546" spans="3:7" ht="12.75">
      <c r="C546" s="234"/>
      <c r="D546" s="234"/>
      <c r="E546" s="234"/>
      <c r="F546" s="234"/>
      <c r="G546" s="234"/>
    </row>
    <row r="547" spans="3:7" ht="12.75">
      <c r="C547" s="234"/>
      <c r="D547" s="234"/>
      <c r="E547" s="234"/>
      <c r="F547" s="234"/>
      <c r="G547" s="234"/>
    </row>
    <row r="548" spans="3:7" ht="12.75">
      <c r="C548" s="234"/>
      <c r="D548" s="234"/>
      <c r="E548" s="234"/>
      <c r="F548" s="234"/>
      <c r="G548" s="234"/>
    </row>
    <row r="549" spans="3:7" ht="12.75">
      <c r="C549" s="234"/>
      <c r="D549" s="234"/>
      <c r="E549" s="234"/>
      <c r="F549" s="234"/>
      <c r="G549" s="234"/>
    </row>
    <row r="550" spans="3:7" ht="12.75">
      <c r="C550" s="234"/>
      <c r="D550" s="234"/>
      <c r="E550" s="234"/>
      <c r="F550" s="234"/>
      <c r="G550" s="234"/>
    </row>
    <row r="551" spans="3:7" ht="12.75">
      <c r="C551" s="234"/>
      <c r="D551" s="234"/>
      <c r="E551" s="234"/>
      <c r="F551" s="234"/>
      <c r="G551" s="234"/>
    </row>
    <row r="552" spans="3:7" ht="12.75">
      <c r="C552" s="234"/>
      <c r="D552" s="234"/>
      <c r="E552" s="234"/>
      <c r="F552" s="234"/>
      <c r="G552" s="234"/>
    </row>
    <row r="553" spans="3:7" ht="12.75">
      <c r="C553" s="234"/>
      <c r="D553" s="234"/>
      <c r="E553" s="234"/>
      <c r="F553" s="234"/>
      <c r="G553" s="234"/>
    </row>
    <row r="554" spans="3:7" ht="12.75">
      <c r="C554" s="234"/>
      <c r="D554" s="234"/>
      <c r="E554" s="234"/>
      <c r="F554" s="234"/>
      <c r="G554" s="234"/>
    </row>
    <row r="555" spans="3:7" ht="12.75">
      <c r="C555" s="234"/>
      <c r="D555" s="234"/>
      <c r="E555" s="234"/>
      <c r="F555" s="234"/>
      <c r="G555" s="234"/>
    </row>
    <row r="556" spans="3:7" ht="12.75">
      <c r="C556" s="234"/>
      <c r="D556" s="234"/>
      <c r="E556" s="234"/>
      <c r="F556" s="234"/>
      <c r="G556" s="234"/>
    </row>
    <row r="557" spans="3:7" ht="12.75">
      <c r="C557" s="234"/>
      <c r="D557" s="234"/>
      <c r="E557" s="234"/>
      <c r="F557" s="234"/>
      <c r="G557" s="234"/>
    </row>
    <row r="558" spans="3:7" ht="12.75">
      <c r="C558" s="234"/>
      <c r="D558" s="234"/>
      <c r="E558" s="234"/>
      <c r="F558" s="234"/>
      <c r="G558" s="234"/>
    </row>
    <row r="559" spans="3:7" ht="12.75">
      <c r="C559" s="234"/>
      <c r="D559" s="234"/>
      <c r="E559" s="234"/>
      <c r="F559" s="234"/>
      <c r="G559" s="234"/>
    </row>
    <row r="560" spans="3:7" ht="12.75">
      <c r="C560" s="234"/>
      <c r="D560" s="234"/>
      <c r="E560" s="234"/>
      <c r="F560" s="234"/>
      <c r="G560" s="234"/>
    </row>
    <row r="561" spans="3:7" ht="12.75">
      <c r="C561" s="234"/>
      <c r="D561" s="234"/>
      <c r="E561" s="234"/>
      <c r="F561" s="234"/>
      <c r="G561" s="234"/>
    </row>
    <row r="562" spans="3:7" ht="12.75">
      <c r="C562" s="234"/>
      <c r="D562" s="234"/>
      <c r="E562" s="234"/>
      <c r="F562" s="234"/>
      <c r="G562" s="234"/>
    </row>
    <row r="563" spans="3:7" ht="12.75">
      <c r="C563" s="234"/>
      <c r="D563" s="234"/>
      <c r="E563" s="234"/>
      <c r="F563" s="234"/>
      <c r="G563" s="234"/>
    </row>
    <row r="564" spans="3:7" ht="12.75">
      <c r="C564" s="234"/>
      <c r="D564" s="234"/>
      <c r="E564" s="234"/>
      <c r="F564" s="234"/>
      <c r="G564" s="234"/>
    </row>
    <row r="565" spans="3:7" ht="12.75">
      <c r="C565" s="234"/>
      <c r="D565" s="234"/>
      <c r="E565" s="234"/>
      <c r="F565" s="234"/>
      <c r="G565" s="234"/>
    </row>
    <row r="566" spans="3:7" ht="12.75">
      <c r="C566" s="234"/>
      <c r="D566" s="234"/>
      <c r="E566" s="234"/>
      <c r="F566" s="234"/>
      <c r="G566" s="234"/>
    </row>
    <row r="567" spans="3:7" ht="12.75">
      <c r="C567" s="234"/>
      <c r="D567" s="234"/>
      <c r="E567" s="234"/>
      <c r="F567" s="234"/>
      <c r="G567" s="234"/>
    </row>
    <row r="568" spans="3:7" ht="12.75">
      <c r="C568" s="234"/>
      <c r="D568" s="234"/>
      <c r="E568" s="234"/>
      <c r="F568" s="234"/>
      <c r="G568" s="234"/>
    </row>
    <row r="569" spans="3:7" ht="12.75">
      <c r="C569" s="234"/>
      <c r="D569" s="234"/>
      <c r="E569" s="234"/>
      <c r="F569" s="234"/>
      <c r="G569" s="234"/>
    </row>
    <row r="570" spans="3:7" ht="12.75">
      <c r="C570" s="234"/>
      <c r="D570" s="234"/>
      <c r="E570" s="234"/>
      <c r="F570" s="234"/>
      <c r="G570" s="234"/>
    </row>
    <row r="571" spans="3:7" ht="12.75">
      <c r="C571" s="234"/>
      <c r="D571" s="234"/>
      <c r="E571" s="234"/>
      <c r="F571" s="234"/>
      <c r="G571" s="234"/>
    </row>
    <row r="572" spans="3:7" ht="12.75">
      <c r="C572" s="234"/>
      <c r="D572" s="234"/>
      <c r="E572" s="234"/>
      <c r="F572" s="234"/>
      <c r="G572" s="234"/>
    </row>
    <row r="573" spans="3:7" ht="12.75">
      <c r="C573" s="234"/>
      <c r="D573" s="234"/>
      <c r="E573" s="234"/>
      <c r="F573" s="234"/>
      <c r="G573" s="234"/>
    </row>
    <row r="574" spans="3:7" ht="12.75">
      <c r="C574" s="234"/>
      <c r="D574" s="234"/>
      <c r="E574" s="234"/>
      <c r="F574" s="234"/>
      <c r="G574" s="234"/>
    </row>
    <row r="575" spans="3:7" ht="12.75">
      <c r="C575" s="234"/>
      <c r="D575" s="234"/>
      <c r="E575" s="234"/>
      <c r="F575" s="234"/>
      <c r="G575" s="234"/>
    </row>
    <row r="576" spans="3:7" ht="12.75">
      <c r="C576" s="234"/>
      <c r="D576" s="234"/>
      <c r="E576" s="234"/>
      <c r="F576" s="234"/>
      <c r="G576" s="234"/>
    </row>
    <row r="577" spans="3:7" ht="12.75">
      <c r="C577" s="234"/>
      <c r="D577" s="234"/>
      <c r="E577" s="234"/>
      <c r="F577" s="234"/>
      <c r="G577" s="234"/>
    </row>
    <row r="578" spans="3:7" ht="12.75">
      <c r="C578" s="234"/>
      <c r="D578" s="234"/>
      <c r="E578" s="234"/>
      <c r="F578" s="234"/>
      <c r="G578" s="234"/>
    </row>
    <row r="579" spans="3:7" ht="12.75">
      <c r="C579" s="234"/>
      <c r="D579" s="234"/>
      <c r="E579" s="234"/>
      <c r="F579" s="234"/>
      <c r="G579" s="234"/>
    </row>
    <row r="580" spans="3:7" ht="12.75">
      <c r="C580" s="234"/>
      <c r="D580" s="234"/>
      <c r="E580" s="234"/>
      <c r="F580" s="234"/>
      <c r="G580" s="234"/>
    </row>
    <row r="581" spans="3:7" ht="12.75">
      <c r="C581" s="234"/>
      <c r="D581" s="234"/>
      <c r="E581" s="234"/>
      <c r="F581" s="234"/>
      <c r="G581" s="234"/>
    </row>
    <row r="582" spans="3:7" ht="12.75">
      <c r="C582" s="234"/>
      <c r="D582" s="234"/>
      <c r="E582" s="234"/>
      <c r="F582" s="234"/>
      <c r="G582" s="234"/>
    </row>
    <row r="583" spans="3:7" ht="12.75">
      <c r="C583" s="234"/>
      <c r="D583" s="234"/>
      <c r="E583" s="234"/>
      <c r="F583" s="234"/>
      <c r="G583" s="234"/>
    </row>
    <row r="584" spans="3:7" ht="12.75">
      <c r="C584" s="234"/>
      <c r="D584" s="234"/>
      <c r="E584" s="234"/>
      <c r="F584" s="234"/>
      <c r="G584" s="234"/>
    </row>
    <row r="585" spans="3:7" ht="12.75">
      <c r="C585" s="234"/>
      <c r="D585" s="234"/>
      <c r="E585" s="234"/>
      <c r="F585" s="234"/>
      <c r="G585" s="234"/>
    </row>
    <row r="586" spans="3:7" ht="12.75">
      <c r="C586" s="234"/>
      <c r="D586" s="234"/>
      <c r="E586" s="234"/>
      <c r="F586" s="234"/>
      <c r="G586" s="234"/>
    </row>
    <row r="587" spans="3:7" ht="12.75">
      <c r="C587" s="234"/>
      <c r="D587" s="234"/>
      <c r="E587" s="234"/>
      <c r="F587" s="234"/>
      <c r="G587" s="234"/>
    </row>
    <row r="588" spans="3:7" ht="12.75">
      <c r="C588" s="234"/>
      <c r="D588" s="234"/>
      <c r="E588" s="234"/>
      <c r="F588" s="234"/>
      <c r="G588" s="234"/>
    </row>
    <row r="589" spans="3:7" ht="12.75">
      <c r="C589" s="234"/>
      <c r="D589" s="234"/>
      <c r="E589" s="234"/>
      <c r="F589" s="234"/>
      <c r="G589" s="234"/>
    </row>
    <row r="590" spans="3:7" ht="12.75">
      <c r="C590" s="234"/>
      <c r="D590" s="234"/>
      <c r="E590" s="234"/>
      <c r="F590" s="234"/>
      <c r="G590" s="234"/>
    </row>
    <row r="591" spans="3:7" ht="12.75">
      <c r="C591" s="234"/>
      <c r="D591" s="234"/>
      <c r="E591" s="234"/>
      <c r="F591" s="234"/>
      <c r="G591" s="234"/>
    </row>
    <row r="592" spans="3:7" ht="12.75">
      <c r="C592" s="234"/>
      <c r="D592" s="234"/>
      <c r="E592" s="234"/>
      <c r="F592" s="234"/>
      <c r="G592" s="234"/>
    </row>
    <row r="593" spans="3:7" ht="12.75">
      <c r="C593" s="234"/>
      <c r="D593" s="234"/>
      <c r="E593" s="234"/>
      <c r="F593" s="234"/>
      <c r="G593" s="234"/>
    </row>
    <row r="594" spans="3:7" ht="12.75">
      <c r="C594" s="234"/>
      <c r="D594" s="234"/>
      <c r="E594" s="234"/>
      <c r="F594" s="234"/>
      <c r="G594" s="234"/>
    </row>
    <row r="595" spans="3:7" ht="12.75">
      <c r="C595" s="234"/>
      <c r="D595" s="234"/>
      <c r="E595" s="234"/>
      <c r="F595" s="234"/>
      <c r="G595" s="234"/>
    </row>
    <row r="596" spans="3:7" ht="12.75">
      <c r="C596" s="234"/>
      <c r="D596" s="234"/>
      <c r="E596" s="234"/>
      <c r="F596" s="234"/>
      <c r="G596" s="234"/>
    </row>
    <row r="597" spans="3:7" ht="12.75">
      <c r="C597" s="234"/>
      <c r="D597" s="234"/>
      <c r="E597" s="234"/>
      <c r="F597" s="234"/>
      <c r="G597" s="234"/>
    </row>
    <row r="598" spans="3:7" ht="12.75">
      <c r="C598" s="234"/>
      <c r="D598" s="234"/>
      <c r="E598" s="234"/>
      <c r="F598" s="234"/>
      <c r="G598" s="234"/>
    </row>
    <row r="599" spans="3:7" ht="12.75">
      <c r="C599" s="234"/>
      <c r="D599" s="234"/>
      <c r="E599" s="234"/>
      <c r="F599" s="234"/>
      <c r="G599" s="234"/>
    </row>
    <row r="600" spans="3:7" ht="12.75">
      <c r="C600" s="234"/>
      <c r="D600" s="234"/>
      <c r="E600" s="234"/>
      <c r="F600" s="234"/>
      <c r="G600" s="234"/>
    </row>
    <row r="601" spans="3:7" ht="12.75">
      <c r="C601" s="234"/>
      <c r="D601" s="234"/>
      <c r="E601" s="234"/>
      <c r="F601" s="234"/>
      <c r="G601" s="234"/>
    </row>
    <row r="602" spans="3:7" ht="12.75">
      <c r="C602" s="234"/>
      <c r="D602" s="234"/>
      <c r="E602" s="234"/>
      <c r="F602" s="234"/>
      <c r="G602" s="234"/>
    </row>
    <row r="603" spans="3:7" ht="12.75">
      <c r="C603" s="234"/>
      <c r="D603" s="234"/>
      <c r="E603" s="234"/>
      <c r="F603" s="234"/>
      <c r="G603" s="234"/>
    </row>
    <row r="604" spans="3:7" ht="12.75">
      <c r="C604" s="234"/>
      <c r="D604" s="234"/>
      <c r="E604" s="234"/>
      <c r="F604" s="234"/>
      <c r="G604" s="234"/>
    </row>
    <row r="605" spans="3:7" ht="12.75">
      <c r="C605" s="234"/>
      <c r="D605" s="234"/>
      <c r="E605" s="234"/>
      <c r="F605" s="234"/>
      <c r="G605" s="234"/>
    </row>
    <row r="606" spans="3:7" ht="12.75">
      <c r="C606" s="234"/>
      <c r="D606" s="234"/>
      <c r="E606" s="234"/>
      <c r="F606" s="234"/>
      <c r="G606" s="234"/>
    </row>
    <row r="607" spans="3:7" ht="12.75">
      <c r="C607" s="234"/>
      <c r="D607" s="234"/>
      <c r="E607" s="234"/>
      <c r="F607" s="234"/>
      <c r="G607" s="234"/>
    </row>
    <row r="608" spans="3:7" ht="12.75">
      <c r="C608" s="234"/>
      <c r="D608" s="234"/>
      <c r="E608" s="234"/>
      <c r="F608" s="234"/>
      <c r="G608" s="234"/>
    </row>
    <row r="609" spans="3:7" ht="12.75">
      <c r="C609" s="234"/>
      <c r="D609" s="234"/>
      <c r="E609" s="234"/>
      <c r="F609" s="234"/>
      <c r="G609" s="234"/>
    </row>
    <row r="610" spans="3:7" ht="12.75">
      <c r="C610" s="234"/>
      <c r="D610" s="234"/>
      <c r="E610" s="234"/>
      <c r="F610" s="234"/>
      <c r="G610" s="234"/>
    </row>
    <row r="611" spans="3:7" ht="12.75">
      <c r="C611" s="234"/>
      <c r="D611" s="234"/>
      <c r="E611" s="234"/>
      <c r="F611" s="234"/>
      <c r="G611" s="234"/>
    </row>
    <row r="612" spans="3:7" ht="12.75">
      <c r="C612" s="234"/>
      <c r="D612" s="234"/>
      <c r="E612" s="234"/>
      <c r="F612" s="234"/>
      <c r="G612" s="234"/>
    </row>
    <row r="613" spans="3:7" ht="12.75">
      <c r="C613" s="234"/>
      <c r="D613" s="234"/>
      <c r="E613" s="234"/>
      <c r="F613" s="234"/>
      <c r="G613" s="234"/>
    </row>
    <row r="614" spans="3:7" ht="12.75">
      <c r="C614" s="234"/>
      <c r="D614" s="234"/>
      <c r="E614" s="234"/>
      <c r="F614" s="234"/>
      <c r="G614" s="234"/>
    </row>
    <row r="615" spans="3:7" ht="12.75">
      <c r="C615" s="234"/>
      <c r="D615" s="234"/>
      <c r="E615" s="234"/>
      <c r="F615" s="234"/>
      <c r="G615" s="234"/>
    </row>
    <row r="616" spans="3:7" ht="12.75">
      <c r="C616" s="234"/>
      <c r="D616" s="234"/>
      <c r="E616" s="234"/>
      <c r="F616" s="234"/>
      <c r="G616" s="234"/>
    </row>
    <row r="617" spans="3:7" ht="12.75">
      <c r="C617" s="234"/>
      <c r="D617" s="234"/>
      <c r="E617" s="234"/>
      <c r="F617" s="234"/>
      <c r="G617" s="234"/>
    </row>
    <row r="618" spans="3:7" ht="12.75">
      <c r="C618" s="234"/>
      <c r="D618" s="234"/>
      <c r="E618" s="234"/>
      <c r="F618" s="234"/>
      <c r="G618" s="234"/>
    </row>
    <row r="619" spans="3:7" ht="12.75">
      <c r="C619" s="234"/>
      <c r="D619" s="234"/>
      <c r="E619" s="234"/>
      <c r="F619" s="234"/>
      <c r="G619" s="234"/>
    </row>
    <row r="620" spans="3:7" ht="12.75">
      <c r="C620" s="234"/>
      <c r="D620" s="234"/>
      <c r="E620" s="234"/>
      <c r="F620" s="234"/>
      <c r="G620" s="234"/>
    </row>
    <row r="621" spans="3:7" ht="12.75">
      <c r="C621" s="234"/>
      <c r="D621" s="234"/>
      <c r="E621" s="234"/>
      <c r="F621" s="234"/>
      <c r="G621" s="234"/>
    </row>
    <row r="622" spans="3:7" ht="12.75">
      <c r="C622" s="234"/>
      <c r="D622" s="234"/>
      <c r="E622" s="234"/>
      <c r="F622" s="234"/>
      <c r="G622" s="234"/>
    </row>
    <row r="623" spans="3:7" ht="12.75">
      <c r="C623" s="234"/>
      <c r="D623" s="234"/>
      <c r="E623" s="234"/>
      <c r="F623" s="234"/>
      <c r="G623" s="234"/>
    </row>
    <row r="624" spans="3:7" ht="12.75">
      <c r="C624" s="234"/>
      <c r="D624" s="234"/>
      <c r="E624" s="234"/>
      <c r="F624" s="234"/>
      <c r="G624" s="234"/>
    </row>
    <row r="625" spans="3:7" ht="12.75">
      <c r="C625" s="234"/>
      <c r="D625" s="234"/>
      <c r="E625" s="234"/>
      <c r="F625" s="234"/>
      <c r="G625" s="234"/>
    </row>
    <row r="626" spans="3:7" ht="12.75">
      <c r="C626" s="234"/>
      <c r="D626" s="234"/>
      <c r="E626" s="234"/>
      <c r="F626" s="234"/>
      <c r="G626" s="234"/>
    </row>
    <row r="627" spans="3:7" ht="12.75">
      <c r="C627" s="234"/>
      <c r="D627" s="234"/>
      <c r="E627" s="234"/>
      <c r="F627" s="234"/>
      <c r="G627" s="234"/>
    </row>
    <row r="628" spans="3:7" ht="12.75">
      <c r="C628" s="234"/>
      <c r="D628" s="234"/>
      <c r="E628" s="234"/>
      <c r="F628" s="234"/>
      <c r="G628" s="234"/>
    </row>
    <row r="629" spans="3:7" ht="12.75">
      <c r="C629" s="234"/>
      <c r="D629" s="234"/>
      <c r="E629" s="234"/>
      <c r="F629" s="234"/>
      <c r="G629" s="234"/>
    </row>
    <row r="630" spans="3:7" ht="12.75">
      <c r="C630" s="234"/>
      <c r="D630" s="234"/>
      <c r="E630" s="234"/>
      <c r="F630" s="234"/>
      <c r="G630" s="234"/>
    </row>
    <row r="631" spans="3:7" ht="12.75">
      <c r="C631" s="234"/>
      <c r="D631" s="234"/>
      <c r="E631" s="234"/>
      <c r="F631" s="234"/>
      <c r="G631" s="234"/>
    </row>
    <row r="632" spans="3:7" ht="12.75">
      <c r="C632" s="234"/>
      <c r="D632" s="234"/>
      <c r="E632" s="234"/>
      <c r="F632" s="234"/>
      <c r="G632" s="234"/>
    </row>
    <row r="633" spans="3:7" ht="12.75">
      <c r="C633" s="234"/>
      <c r="D633" s="234"/>
      <c r="E633" s="234"/>
      <c r="F633" s="234"/>
      <c r="G633" s="234"/>
    </row>
    <row r="634" spans="3:7" ht="12.75">
      <c r="C634" s="234"/>
      <c r="D634" s="234"/>
      <c r="E634" s="234"/>
      <c r="F634" s="234"/>
      <c r="G634" s="234"/>
    </row>
    <row r="635" spans="3:7" ht="12.75">
      <c r="C635" s="234"/>
      <c r="D635" s="234"/>
      <c r="E635" s="234"/>
      <c r="F635" s="234"/>
      <c r="G635" s="234"/>
    </row>
    <row r="636" spans="3:7" ht="12.75">
      <c r="C636" s="234"/>
      <c r="D636" s="234"/>
      <c r="E636" s="234"/>
      <c r="F636" s="234"/>
      <c r="G636" s="234"/>
    </row>
    <row r="637" spans="3:7" ht="12.75">
      <c r="C637" s="234"/>
      <c r="D637" s="234"/>
      <c r="E637" s="234"/>
      <c r="F637" s="234"/>
      <c r="G637" s="234"/>
    </row>
    <row r="638" spans="3:7" ht="12.75">
      <c r="C638" s="234"/>
      <c r="D638" s="234"/>
      <c r="E638" s="234"/>
      <c r="F638" s="234"/>
      <c r="G638" s="234"/>
    </row>
    <row r="639" spans="3:7" ht="12.75">
      <c r="C639" s="234"/>
      <c r="D639" s="234"/>
      <c r="E639" s="234"/>
      <c r="F639" s="234"/>
      <c r="G639" s="234"/>
    </row>
    <row r="640" spans="3:7" ht="12.75">
      <c r="C640" s="234"/>
      <c r="D640" s="234"/>
      <c r="E640" s="234"/>
      <c r="F640" s="234"/>
      <c r="G640" s="234"/>
    </row>
    <row r="641" spans="3:7" ht="12.75">
      <c r="C641" s="234"/>
      <c r="D641" s="234"/>
      <c r="E641" s="234"/>
      <c r="F641" s="234"/>
      <c r="G641" s="234"/>
    </row>
    <row r="642" spans="3:7" ht="12.75">
      <c r="C642" s="234"/>
      <c r="D642" s="234"/>
      <c r="E642" s="234"/>
      <c r="F642" s="234"/>
      <c r="G642" s="234"/>
    </row>
    <row r="643" spans="3:7" ht="12.75">
      <c r="C643" s="234"/>
      <c r="D643" s="234"/>
      <c r="E643" s="234"/>
      <c r="F643" s="234"/>
      <c r="G643" s="234"/>
    </row>
    <row r="644" spans="3:7" ht="12.75">
      <c r="C644" s="234"/>
      <c r="D644" s="234"/>
      <c r="E644" s="234"/>
      <c r="F644" s="234"/>
      <c r="G644" s="234"/>
    </row>
    <row r="645" spans="3:7" ht="12.75">
      <c r="C645" s="234"/>
      <c r="D645" s="234"/>
      <c r="E645" s="234"/>
      <c r="F645" s="234"/>
      <c r="G645" s="234"/>
    </row>
    <row r="646" spans="3:7" ht="12.75">
      <c r="C646" s="234"/>
      <c r="D646" s="234"/>
      <c r="E646" s="234"/>
      <c r="F646" s="234"/>
      <c r="G646" s="234"/>
    </row>
    <row r="647" spans="3:7" ht="12.75">
      <c r="C647" s="234"/>
      <c r="D647" s="234"/>
      <c r="E647" s="234"/>
      <c r="F647" s="234"/>
      <c r="G647" s="234"/>
    </row>
    <row r="648" spans="3:7" ht="12.75">
      <c r="C648" s="234"/>
      <c r="D648" s="234"/>
      <c r="E648" s="234"/>
      <c r="F648" s="234"/>
      <c r="G648" s="234"/>
    </row>
    <row r="649" spans="3:7" ht="12.75">
      <c r="C649" s="234"/>
      <c r="D649" s="234"/>
      <c r="E649" s="234"/>
      <c r="F649" s="234"/>
      <c r="G649" s="234"/>
    </row>
    <row r="650" spans="3:7" ht="12.75">
      <c r="C650" s="234"/>
      <c r="D650" s="234"/>
      <c r="E650" s="234"/>
      <c r="F650" s="234"/>
      <c r="G650" s="234"/>
    </row>
    <row r="651" spans="3:7" ht="12.75">
      <c r="C651" s="234"/>
      <c r="D651" s="234"/>
      <c r="E651" s="234"/>
      <c r="F651" s="234"/>
      <c r="G651" s="234"/>
    </row>
    <row r="652" spans="3:7" ht="12.75">
      <c r="C652" s="234"/>
      <c r="D652" s="234"/>
      <c r="E652" s="234"/>
      <c r="F652" s="234"/>
      <c r="G652" s="234"/>
    </row>
    <row r="653" spans="3:7" ht="12.75">
      <c r="C653" s="234"/>
      <c r="D653" s="234"/>
      <c r="E653" s="234"/>
      <c r="F653" s="234"/>
      <c r="G653" s="234"/>
    </row>
    <row r="654" spans="3:7" ht="12.75">
      <c r="C654" s="234"/>
      <c r="D654" s="234"/>
      <c r="E654" s="234"/>
      <c r="F654" s="234"/>
      <c r="G654" s="234"/>
    </row>
    <row r="655" spans="3:7" ht="12.75">
      <c r="C655" s="234"/>
      <c r="D655" s="234"/>
      <c r="E655" s="234"/>
      <c r="F655" s="234"/>
      <c r="G655" s="234"/>
    </row>
    <row r="656" spans="3:7" ht="12.75">
      <c r="C656" s="234"/>
      <c r="D656" s="234"/>
      <c r="E656" s="234"/>
      <c r="F656" s="234"/>
      <c r="G656" s="234"/>
    </row>
    <row r="657" spans="3:7" ht="12.75">
      <c r="C657" s="234"/>
      <c r="D657" s="234"/>
      <c r="E657" s="234"/>
      <c r="F657" s="234"/>
      <c r="G657" s="234"/>
    </row>
    <row r="658" spans="3:7" ht="12.75">
      <c r="C658" s="234"/>
      <c r="D658" s="234"/>
      <c r="E658" s="234"/>
      <c r="F658" s="234"/>
      <c r="G658" s="234"/>
    </row>
    <row r="659" spans="3:7" ht="12.75">
      <c r="C659" s="234"/>
      <c r="D659" s="234"/>
      <c r="E659" s="234"/>
      <c r="F659" s="234"/>
      <c r="G659" s="234"/>
    </row>
    <row r="660" spans="3:7" ht="12.75">
      <c r="C660" s="234"/>
      <c r="D660" s="234"/>
      <c r="E660" s="234"/>
      <c r="F660" s="234"/>
      <c r="G660" s="234"/>
    </row>
    <row r="661" spans="3:7" ht="12.75">
      <c r="C661" s="234"/>
      <c r="D661" s="234"/>
      <c r="E661" s="234"/>
      <c r="F661" s="234"/>
      <c r="G661" s="234"/>
    </row>
    <row r="662" spans="3:7" ht="12.75">
      <c r="C662" s="234"/>
      <c r="D662" s="234"/>
      <c r="E662" s="234"/>
      <c r="F662" s="234"/>
      <c r="G662" s="234"/>
    </row>
    <row r="663" spans="3:7" ht="12.75">
      <c r="C663" s="234"/>
      <c r="D663" s="234"/>
      <c r="E663" s="234"/>
      <c r="F663" s="234"/>
      <c r="G663" s="234"/>
    </row>
    <row r="664" spans="3:7" ht="12.75">
      <c r="C664" s="234"/>
      <c r="D664" s="234"/>
      <c r="E664" s="234"/>
      <c r="F664" s="234"/>
      <c r="G664" s="234"/>
    </row>
    <row r="665" spans="3:7" ht="12.75">
      <c r="C665" s="234"/>
      <c r="D665" s="234"/>
      <c r="E665" s="234"/>
      <c r="F665" s="234"/>
      <c r="G665" s="234"/>
    </row>
    <row r="666" spans="3:7" ht="12.75">
      <c r="C666" s="234"/>
      <c r="D666" s="234"/>
      <c r="E666" s="234"/>
      <c r="F666" s="234"/>
      <c r="G666" s="234"/>
    </row>
    <row r="667" spans="3:7" ht="12.75">
      <c r="C667" s="234"/>
      <c r="D667" s="234"/>
      <c r="E667" s="234"/>
      <c r="F667" s="234"/>
      <c r="G667" s="234"/>
    </row>
    <row r="668" spans="3:7" ht="12.75">
      <c r="C668" s="234"/>
      <c r="D668" s="234"/>
      <c r="E668" s="234"/>
      <c r="F668" s="234"/>
      <c r="G668" s="234"/>
    </row>
    <row r="669" spans="3:7" ht="12.75">
      <c r="C669" s="234"/>
      <c r="D669" s="234"/>
      <c r="E669" s="234"/>
      <c r="F669" s="234"/>
      <c r="G669" s="234"/>
    </row>
    <row r="670" spans="3:7" ht="12.75">
      <c r="C670" s="234"/>
      <c r="D670" s="234"/>
      <c r="E670" s="234"/>
      <c r="F670" s="234"/>
      <c r="G670" s="234"/>
    </row>
    <row r="671" spans="3:7" ht="12.75">
      <c r="C671" s="234"/>
      <c r="D671" s="234"/>
      <c r="E671" s="234"/>
      <c r="F671" s="234"/>
      <c r="G671" s="234"/>
    </row>
    <row r="672" spans="3:7" ht="12.75">
      <c r="C672" s="234"/>
      <c r="D672" s="234"/>
      <c r="E672" s="234"/>
      <c r="F672" s="234"/>
      <c r="G672" s="234"/>
    </row>
    <row r="673" spans="3:7" ht="12.75">
      <c r="C673" s="234"/>
      <c r="D673" s="234"/>
      <c r="E673" s="234"/>
      <c r="F673" s="234"/>
      <c r="G673" s="234"/>
    </row>
    <row r="674" spans="3:7" ht="12.75">
      <c r="C674" s="234"/>
      <c r="D674" s="234"/>
      <c r="E674" s="234"/>
      <c r="F674" s="234"/>
      <c r="G674" s="234"/>
    </row>
    <row r="675" spans="3:7" ht="12.75">
      <c r="C675" s="234"/>
      <c r="D675" s="234"/>
      <c r="E675" s="234"/>
      <c r="F675" s="234"/>
      <c r="G675" s="234"/>
    </row>
    <row r="676" spans="3:7" ht="12.75">
      <c r="C676" s="234"/>
      <c r="D676" s="234"/>
      <c r="E676" s="234"/>
      <c r="F676" s="234"/>
      <c r="G676" s="234"/>
    </row>
    <row r="677" spans="3:7" ht="12.75">
      <c r="C677" s="234"/>
      <c r="D677" s="234"/>
      <c r="E677" s="234"/>
      <c r="F677" s="234"/>
      <c r="G677" s="234"/>
    </row>
    <row r="678" spans="3:7" ht="12.75">
      <c r="C678" s="234"/>
      <c r="D678" s="234"/>
      <c r="E678" s="234"/>
      <c r="F678" s="234"/>
      <c r="G678" s="234"/>
    </row>
    <row r="679" spans="3:7" ht="12.75">
      <c r="C679" s="234"/>
      <c r="D679" s="234"/>
      <c r="E679" s="234"/>
      <c r="F679" s="234"/>
      <c r="G679" s="234"/>
    </row>
    <row r="680" spans="3:7" ht="12.75">
      <c r="C680" s="234"/>
      <c r="D680" s="234"/>
      <c r="E680" s="234"/>
      <c r="F680" s="234"/>
      <c r="G680" s="234"/>
    </row>
    <row r="681" spans="3:7" ht="12.75">
      <c r="C681" s="234"/>
      <c r="D681" s="234"/>
      <c r="E681" s="234"/>
      <c r="F681" s="234"/>
      <c r="G681" s="234"/>
    </row>
    <row r="682" spans="3:7" ht="12.75">
      <c r="C682" s="234"/>
      <c r="D682" s="234"/>
      <c r="E682" s="234"/>
      <c r="F682" s="234"/>
      <c r="G682" s="234"/>
    </row>
    <row r="683" spans="3:7" ht="12.75">
      <c r="C683" s="234"/>
      <c r="D683" s="234"/>
      <c r="E683" s="234"/>
      <c r="F683" s="234"/>
      <c r="G683" s="234"/>
    </row>
    <row r="684" spans="3:7" ht="12.75">
      <c r="C684" s="234"/>
      <c r="D684" s="234"/>
      <c r="E684" s="234"/>
      <c r="F684" s="234"/>
      <c r="G684" s="234"/>
    </row>
    <row r="685" spans="3:7" ht="12.75">
      <c r="C685" s="234"/>
      <c r="D685" s="234"/>
      <c r="E685" s="234"/>
      <c r="F685" s="234"/>
      <c r="G685" s="234"/>
    </row>
    <row r="686" spans="3:7" ht="12.75">
      <c r="C686" s="234"/>
      <c r="D686" s="234"/>
      <c r="E686" s="234"/>
      <c r="F686" s="234"/>
      <c r="G686" s="234"/>
    </row>
    <row r="687" spans="3:7" ht="12.75">
      <c r="C687" s="234"/>
      <c r="D687" s="234"/>
      <c r="E687" s="234"/>
      <c r="F687" s="234"/>
      <c r="G687" s="234"/>
    </row>
    <row r="688" spans="3:7" ht="12.75">
      <c r="C688" s="234"/>
      <c r="D688" s="234"/>
      <c r="E688" s="234"/>
      <c r="F688" s="234"/>
      <c r="G688" s="234"/>
    </row>
    <row r="689" spans="3:7" ht="12.75">
      <c r="C689" s="234"/>
      <c r="D689" s="234"/>
      <c r="E689" s="234"/>
      <c r="F689" s="234"/>
      <c r="G689" s="234"/>
    </row>
    <row r="690" spans="3:7" ht="12.75">
      <c r="C690" s="234"/>
      <c r="D690" s="234"/>
      <c r="E690" s="234"/>
      <c r="F690" s="234"/>
      <c r="G690" s="234"/>
    </row>
    <row r="691" spans="3:7" ht="12.75">
      <c r="C691" s="234"/>
      <c r="D691" s="234"/>
      <c r="E691" s="234"/>
      <c r="F691" s="234"/>
      <c r="G691" s="234"/>
    </row>
    <row r="692" spans="3:7" ht="12.75">
      <c r="C692" s="234"/>
      <c r="D692" s="234"/>
      <c r="E692" s="234"/>
      <c r="F692" s="234"/>
      <c r="G692" s="234"/>
    </row>
    <row r="693" spans="3:7" ht="12.75">
      <c r="C693" s="234"/>
      <c r="D693" s="234"/>
      <c r="E693" s="234"/>
      <c r="F693" s="234"/>
      <c r="G693" s="234"/>
    </row>
    <row r="694" spans="3:7" ht="12.75">
      <c r="C694" s="234"/>
      <c r="D694" s="234"/>
      <c r="E694" s="234"/>
      <c r="F694" s="234"/>
      <c r="G694" s="234"/>
    </row>
    <row r="695" spans="3:7" ht="12.75">
      <c r="C695" s="234"/>
      <c r="D695" s="234"/>
      <c r="E695" s="234"/>
      <c r="F695" s="234"/>
      <c r="G695" s="234"/>
    </row>
    <row r="696" spans="3:7" ht="12.75">
      <c r="C696" s="234"/>
      <c r="D696" s="234"/>
      <c r="E696" s="234"/>
      <c r="F696" s="234"/>
      <c r="G696" s="234"/>
    </row>
    <row r="697" spans="3:7" ht="12.75">
      <c r="C697" s="234"/>
      <c r="D697" s="234"/>
      <c r="E697" s="234"/>
      <c r="F697" s="234"/>
      <c r="G697" s="234"/>
    </row>
    <row r="698" spans="3:7" ht="12.75">
      <c r="C698" s="234"/>
      <c r="D698" s="234"/>
      <c r="E698" s="234"/>
      <c r="F698" s="234"/>
      <c r="G698" s="234"/>
    </row>
    <row r="699" spans="3:7" ht="12.75">
      <c r="C699" s="234"/>
      <c r="D699" s="234"/>
      <c r="E699" s="234"/>
      <c r="F699" s="234"/>
      <c r="G699" s="234"/>
    </row>
    <row r="700" spans="3:7" ht="12.75">
      <c r="C700" s="234"/>
      <c r="D700" s="234"/>
      <c r="E700" s="234"/>
      <c r="F700" s="234"/>
      <c r="G700" s="234"/>
    </row>
    <row r="701" spans="3:7" ht="12.75">
      <c r="C701" s="234"/>
      <c r="D701" s="234"/>
      <c r="E701" s="234"/>
      <c r="F701" s="234"/>
      <c r="G701" s="234"/>
    </row>
    <row r="702" spans="3:7" ht="12.75">
      <c r="C702" s="234"/>
      <c r="D702" s="234"/>
      <c r="E702" s="234"/>
      <c r="F702" s="234"/>
      <c r="G702" s="234"/>
    </row>
    <row r="703" spans="3:7" ht="12.75">
      <c r="C703" s="234"/>
      <c r="D703" s="234"/>
      <c r="E703" s="234"/>
      <c r="F703" s="234"/>
      <c r="G703" s="234"/>
    </row>
    <row r="704" spans="3:7" ht="12.75">
      <c r="C704" s="234"/>
      <c r="D704" s="234"/>
      <c r="E704" s="234"/>
      <c r="F704" s="234"/>
      <c r="G704" s="234"/>
    </row>
    <row r="705" spans="3:7" ht="12.75">
      <c r="C705" s="234"/>
      <c r="D705" s="234"/>
      <c r="E705" s="234"/>
      <c r="F705" s="234"/>
      <c r="G705" s="234"/>
    </row>
    <row r="706" spans="3:7" ht="12.75">
      <c r="C706" s="234"/>
      <c r="D706" s="234"/>
      <c r="E706" s="234"/>
      <c r="F706" s="234"/>
      <c r="G706" s="234"/>
    </row>
    <row r="707" spans="3:7" ht="12.75">
      <c r="C707" s="234"/>
      <c r="D707" s="234"/>
      <c r="E707" s="234"/>
      <c r="F707" s="234"/>
      <c r="G707" s="234"/>
    </row>
    <row r="708" spans="3:7" ht="12.75">
      <c r="C708" s="234"/>
      <c r="D708" s="234"/>
      <c r="E708" s="234"/>
      <c r="F708" s="234"/>
      <c r="G708" s="234"/>
    </row>
    <row r="709" spans="3:7" ht="12.75">
      <c r="C709" s="234"/>
      <c r="D709" s="234"/>
      <c r="E709" s="234"/>
      <c r="F709" s="234"/>
      <c r="G709" s="234"/>
    </row>
    <row r="710" spans="3:7" ht="12.75">
      <c r="C710" s="234"/>
      <c r="D710" s="234"/>
      <c r="E710" s="234"/>
      <c r="F710" s="234"/>
      <c r="G710" s="234"/>
    </row>
    <row r="711" spans="3:7" ht="12.75">
      <c r="C711" s="234"/>
      <c r="D711" s="234"/>
      <c r="E711" s="234"/>
      <c r="F711" s="234"/>
      <c r="G711" s="234"/>
    </row>
    <row r="712" spans="3:7" ht="12.75">
      <c r="C712" s="234"/>
      <c r="D712" s="234"/>
      <c r="E712" s="234"/>
      <c r="F712" s="234"/>
      <c r="G712" s="234"/>
    </row>
    <row r="713" spans="3:7" ht="12.75">
      <c r="C713" s="234"/>
      <c r="D713" s="234"/>
      <c r="E713" s="234"/>
      <c r="F713" s="234"/>
      <c r="G713" s="234"/>
    </row>
    <row r="714" spans="3:7" ht="12.75">
      <c r="C714" s="234"/>
      <c r="D714" s="234"/>
      <c r="E714" s="234"/>
      <c r="F714" s="234"/>
      <c r="G714" s="234"/>
    </row>
    <row r="715" spans="3:7" ht="12.75">
      <c r="C715" s="234"/>
      <c r="D715" s="234"/>
      <c r="E715" s="234"/>
      <c r="F715" s="234"/>
      <c r="G715" s="234"/>
    </row>
    <row r="716" spans="3:7" ht="12.75">
      <c r="C716" s="234"/>
      <c r="D716" s="234"/>
      <c r="E716" s="234"/>
      <c r="F716" s="234"/>
      <c r="G716" s="234"/>
    </row>
    <row r="717" spans="3:7" ht="12.75">
      <c r="C717" s="234"/>
      <c r="D717" s="234"/>
      <c r="E717" s="234"/>
      <c r="F717" s="234"/>
      <c r="G717" s="234"/>
    </row>
    <row r="718" spans="3:7" ht="12.75">
      <c r="C718" s="234"/>
      <c r="D718" s="234"/>
      <c r="E718" s="234"/>
      <c r="F718" s="234"/>
      <c r="G718" s="234"/>
    </row>
    <row r="719" spans="3:7" ht="12.75">
      <c r="C719" s="234"/>
      <c r="D719" s="234"/>
      <c r="E719" s="234"/>
      <c r="F719" s="234"/>
      <c r="G719" s="234"/>
    </row>
    <row r="720" spans="3:7" ht="12.75">
      <c r="C720" s="234"/>
      <c r="D720" s="234"/>
      <c r="E720" s="234"/>
      <c r="F720" s="234"/>
      <c r="G720" s="234"/>
    </row>
    <row r="721" spans="3:7" ht="12.75">
      <c r="C721" s="234"/>
      <c r="D721" s="234"/>
      <c r="E721" s="234"/>
      <c r="F721" s="234"/>
      <c r="G721" s="234"/>
    </row>
    <row r="722" spans="3:7" ht="12.75">
      <c r="C722" s="234"/>
      <c r="D722" s="234"/>
      <c r="E722" s="234"/>
      <c r="F722" s="234"/>
      <c r="G722" s="234"/>
    </row>
    <row r="723" spans="3:7" ht="12.75">
      <c r="C723" s="234"/>
      <c r="D723" s="234"/>
      <c r="E723" s="234"/>
      <c r="F723" s="234"/>
      <c r="G723" s="234"/>
    </row>
    <row r="724" spans="3:7" ht="12.75">
      <c r="C724" s="234"/>
      <c r="D724" s="234"/>
      <c r="E724" s="234"/>
      <c r="F724" s="234"/>
      <c r="G724" s="234"/>
    </row>
    <row r="725" spans="3:7" ht="12.75">
      <c r="C725" s="234"/>
      <c r="D725" s="234"/>
      <c r="E725" s="234"/>
      <c r="F725" s="234"/>
      <c r="G725" s="234"/>
    </row>
    <row r="726" spans="3:7" ht="12.75">
      <c r="C726" s="234"/>
      <c r="D726" s="234"/>
      <c r="E726" s="234"/>
      <c r="F726" s="234"/>
      <c r="G726" s="234"/>
    </row>
    <row r="727" spans="3:7" ht="12.75">
      <c r="C727" s="234"/>
      <c r="D727" s="234"/>
      <c r="E727" s="234"/>
      <c r="F727" s="234"/>
      <c r="G727" s="234"/>
    </row>
    <row r="728" spans="3:7" ht="12.75">
      <c r="C728" s="234"/>
      <c r="D728" s="234"/>
      <c r="E728" s="234"/>
      <c r="F728" s="234"/>
      <c r="G728" s="234"/>
    </row>
    <row r="729" spans="3:7" ht="12.75">
      <c r="C729" s="234"/>
      <c r="D729" s="234"/>
      <c r="E729" s="234"/>
      <c r="F729" s="234"/>
      <c r="G729" s="234"/>
    </row>
    <row r="730" spans="3:7" ht="12.75">
      <c r="C730" s="234"/>
      <c r="D730" s="234"/>
      <c r="E730" s="234"/>
      <c r="F730" s="234"/>
      <c r="G730" s="234"/>
    </row>
    <row r="731" spans="3:7" ht="12.75">
      <c r="C731" s="234"/>
      <c r="D731" s="234"/>
      <c r="E731" s="234"/>
      <c r="F731" s="234"/>
      <c r="G731" s="234"/>
    </row>
    <row r="732" spans="3:7" ht="12.75">
      <c r="C732" s="234"/>
      <c r="D732" s="234"/>
      <c r="E732" s="234"/>
      <c r="F732" s="234"/>
      <c r="G732" s="234"/>
    </row>
    <row r="733" spans="3:7" ht="12.75">
      <c r="C733" s="234"/>
      <c r="D733" s="234"/>
      <c r="E733" s="234"/>
      <c r="F733" s="234"/>
      <c r="G733" s="234"/>
    </row>
    <row r="734" spans="3:7" ht="12.75">
      <c r="C734" s="234"/>
      <c r="D734" s="234"/>
      <c r="E734" s="234"/>
      <c r="F734" s="234"/>
      <c r="G734" s="234"/>
    </row>
    <row r="735" spans="3:7" ht="12.75">
      <c r="C735" s="234"/>
      <c r="D735" s="234"/>
      <c r="E735" s="234"/>
      <c r="F735" s="234"/>
      <c r="G735" s="234"/>
    </row>
    <row r="736" spans="3:7" ht="12.75">
      <c r="C736" s="234"/>
      <c r="D736" s="234"/>
      <c r="E736" s="234"/>
      <c r="F736" s="234"/>
      <c r="G736" s="234"/>
    </row>
    <row r="737" spans="3:7" ht="12.75">
      <c r="C737" s="234"/>
      <c r="D737" s="234"/>
      <c r="E737" s="234"/>
      <c r="F737" s="234"/>
      <c r="G737" s="234"/>
    </row>
    <row r="738" spans="3:7" ht="12.75">
      <c r="C738" s="234"/>
      <c r="D738" s="234"/>
      <c r="E738" s="234"/>
      <c r="F738" s="234"/>
      <c r="G738" s="234"/>
    </row>
    <row r="739" spans="3:7" ht="12.75">
      <c r="C739" s="234"/>
      <c r="D739" s="234"/>
      <c r="E739" s="234"/>
      <c r="F739" s="234"/>
      <c r="G739" s="234"/>
    </row>
    <row r="740" spans="3:7" ht="12.75">
      <c r="C740" s="234"/>
      <c r="D740" s="234"/>
      <c r="E740" s="234"/>
      <c r="F740" s="234"/>
      <c r="G740" s="234"/>
    </row>
    <row r="741" spans="3:7" ht="12.75">
      <c r="C741" s="234"/>
      <c r="D741" s="234"/>
      <c r="E741" s="234"/>
      <c r="F741" s="234"/>
      <c r="G741" s="234"/>
    </row>
    <row r="742" spans="3:7" ht="12.75">
      <c r="C742" s="234"/>
      <c r="D742" s="234"/>
      <c r="E742" s="234"/>
      <c r="F742" s="234"/>
      <c r="G742" s="234"/>
    </row>
    <row r="743" spans="3:7" ht="12.75">
      <c r="C743" s="234"/>
      <c r="D743" s="234"/>
      <c r="E743" s="234"/>
      <c r="F743" s="234"/>
      <c r="G743" s="234"/>
    </row>
    <row r="744" spans="3:7" ht="12.75">
      <c r="C744" s="234"/>
      <c r="D744" s="234"/>
      <c r="E744" s="234"/>
      <c r="F744" s="234"/>
      <c r="G744" s="234"/>
    </row>
    <row r="745" spans="3:7" ht="12.75">
      <c r="C745" s="234"/>
      <c r="D745" s="234"/>
      <c r="E745" s="234"/>
      <c r="F745" s="234"/>
      <c r="G745" s="234"/>
    </row>
    <row r="746" spans="3:7" ht="12.75">
      <c r="C746" s="234"/>
      <c r="D746" s="234"/>
      <c r="E746" s="234"/>
      <c r="F746" s="234"/>
      <c r="G746" s="234"/>
    </row>
    <row r="747" spans="3:7" ht="12.75">
      <c r="C747" s="234"/>
      <c r="D747" s="234"/>
      <c r="E747" s="234"/>
      <c r="F747" s="234"/>
      <c r="G747" s="234"/>
    </row>
    <row r="748" spans="3:7" ht="12.75">
      <c r="C748" s="234"/>
      <c r="D748" s="234"/>
      <c r="E748" s="234"/>
      <c r="F748" s="234"/>
      <c r="G748" s="234"/>
    </row>
    <row r="749" spans="3:7" ht="12.75">
      <c r="C749" s="234"/>
      <c r="D749" s="234"/>
      <c r="E749" s="234"/>
      <c r="F749" s="234"/>
      <c r="G749" s="234"/>
    </row>
    <row r="750" spans="3:7" ht="12.75">
      <c r="C750" s="234"/>
      <c r="D750" s="234"/>
      <c r="E750" s="234"/>
      <c r="F750" s="234"/>
      <c r="G750" s="234"/>
    </row>
    <row r="751" spans="3:7" ht="12.75">
      <c r="C751" s="234"/>
      <c r="D751" s="234"/>
      <c r="E751" s="234"/>
      <c r="F751" s="234"/>
      <c r="G751" s="234"/>
    </row>
    <row r="752" spans="3:7" ht="12.75">
      <c r="C752" s="234"/>
      <c r="D752" s="234"/>
      <c r="E752" s="234"/>
      <c r="F752" s="234"/>
      <c r="G752" s="234"/>
    </row>
    <row r="753" spans="3:7" ht="12.75">
      <c r="C753" s="234"/>
      <c r="D753" s="234"/>
      <c r="E753" s="234"/>
      <c r="F753" s="234"/>
      <c r="G753" s="234"/>
    </row>
    <row r="754" spans="3:7" ht="12.75">
      <c r="C754" s="234"/>
      <c r="D754" s="234"/>
      <c r="E754" s="234"/>
      <c r="F754" s="234"/>
      <c r="G754" s="234"/>
    </row>
    <row r="755" spans="3:7" ht="12.75">
      <c r="C755" s="234"/>
      <c r="D755" s="234"/>
      <c r="E755" s="234"/>
      <c r="F755" s="234"/>
      <c r="G755" s="234"/>
    </row>
    <row r="756" spans="3:7" ht="12.75">
      <c r="C756" s="234"/>
      <c r="D756" s="234"/>
      <c r="E756" s="234"/>
      <c r="F756" s="234"/>
      <c r="G756" s="234"/>
    </row>
    <row r="757" spans="3:7" ht="12.75">
      <c r="C757" s="234"/>
      <c r="D757" s="234"/>
      <c r="E757" s="234"/>
      <c r="F757" s="234"/>
      <c r="G757" s="234"/>
    </row>
    <row r="758" spans="3:7" ht="12.75">
      <c r="C758" s="234"/>
      <c r="D758" s="234"/>
      <c r="E758" s="234"/>
      <c r="F758" s="234"/>
      <c r="G758" s="234"/>
    </row>
    <row r="759" spans="3:7" ht="12.75">
      <c r="C759" s="234"/>
      <c r="D759" s="234"/>
      <c r="E759" s="234"/>
      <c r="F759" s="234"/>
      <c r="G759" s="234"/>
    </row>
    <row r="760" spans="3:7" ht="12.75">
      <c r="C760" s="234"/>
      <c r="D760" s="234"/>
      <c r="E760" s="234"/>
      <c r="F760" s="234"/>
      <c r="G760" s="234"/>
    </row>
    <row r="761" spans="3:7" ht="12.75">
      <c r="C761" s="234"/>
      <c r="D761" s="234"/>
      <c r="E761" s="234"/>
      <c r="F761" s="234"/>
      <c r="G761" s="234"/>
    </row>
    <row r="762" spans="3:7" ht="12.75">
      <c r="C762" s="234"/>
      <c r="D762" s="234"/>
      <c r="E762" s="234"/>
      <c r="F762" s="234"/>
      <c r="G762" s="234"/>
    </row>
    <row r="763" spans="3:7" ht="12.75">
      <c r="C763" s="234"/>
      <c r="D763" s="234"/>
      <c r="E763" s="234"/>
      <c r="F763" s="234"/>
      <c r="G763" s="234"/>
    </row>
    <row r="764" spans="3:7" ht="12.75">
      <c r="C764" s="234"/>
      <c r="D764" s="234"/>
      <c r="E764" s="234"/>
      <c r="F764" s="234"/>
      <c r="G764" s="234"/>
    </row>
    <row r="765" spans="3:7" ht="12.75">
      <c r="C765" s="234"/>
      <c r="D765" s="234"/>
      <c r="E765" s="234"/>
      <c r="F765" s="234"/>
      <c r="G765" s="234"/>
    </row>
    <row r="766" spans="3:7" ht="12.75">
      <c r="C766" s="234"/>
      <c r="D766" s="234"/>
      <c r="E766" s="234"/>
      <c r="F766" s="234"/>
      <c r="G766" s="234"/>
    </row>
    <row r="767" spans="3:7" ht="12.75">
      <c r="C767" s="234"/>
      <c r="D767" s="234"/>
      <c r="E767" s="234"/>
      <c r="F767" s="234"/>
      <c r="G767" s="234"/>
    </row>
    <row r="768" spans="3:7" ht="12.75">
      <c r="C768" s="234"/>
      <c r="D768" s="234"/>
      <c r="E768" s="234"/>
      <c r="F768" s="234"/>
      <c r="G768" s="234"/>
    </row>
    <row r="769" spans="3:7" ht="12.75">
      <c r="C769" s="234"/>
      <c r="D769" s="234"/>
      <c r="E769" s="234"/>
      <c r="F769" s="234"/>
      <c r="G769" s="234"/>
    </row>
    <row r="770" spans="3:7" ht="12.75">
      <c r="C770" s="234"/>
      <c r="D770" s="234"/>
      <c r="E770" s="234"/>
      <c r="F770" s="234"/>
      <c r="G770" s="234"/>
    </row>
    <row r="771" spans="3:7" ht="12.75">
      <c r="C771" s="234"/>
      <c r="D771" s="234"/>
      <c r="E771" s="234"/>
      <c r="F771" s="234"/>
      <c r="G771" s="234"/>
    </row>
    <row r="772" spans="3:7" ht="12.75">
      <c r="C772" s="234"/>
      <c r="D772" s="234"/>
      <c r="E772" s="234"/>
      <c r="F772" s="234"/>
      <c r="G772" s="234"/>
    </row>
    <row r="773" spans="3:7" ht="12.75">
      <c r="C773" s="234"/>
      <c r="D773" s="234"/>
      <c r="E773" s="234"/>
      <c r="F773" s="234"/>
      <c r="G773" s="234"/>
    </row>
    <row r="774" spans="3:7" ht="12.75">
      <c r="C774" s="234"/>
      <c r="D774" s="234"/>
      <c r="E774" s="234"/>
      <c r="F774" s="234"/>
      <c r="G774" s="234"/>
    </row>
    <row r="775" spans="3:7" ht="12.75">
      <c r="C775" s="234"/>
      <c r="D775" s="234"/>
      <c r="E775" s="234"/>
      <c r="F775" s="234"/>
      <c r="G775" s="234"/>
    </row>
    <row r="776" spans="3:7" ht="12.75">
      <c r="C776" s="234"/>
      <c r="D776" s="234"/>
      <c r="E776" s="234"/>
      <c r="F776" s="234"/>
      <c r="G776" s="234"/>
    </row>
    <row r="777" spans="3:7" ht="12.75">
      <c r="C777" s="234"/>
      <c r="D777" s="234"/>
      <c r="E777" s="234"/>
      <c r="F777" s="234"/>
      <c r="G777" s="234"/>
    </row>
    <row r="778" spans="3:7" ht="12.75">
      <c r="C778" s="234"/>
      <c r="D778" s="234"/>
      <c r="E778" s="234"/>
      <c r="F778" s="234"/>
      <c r="G778" s="234"/>
    </row>
    <row r="779" spans="3:7" ht="12.75">
      <c r="C779" s="234"/>
      <c r="D779" s="234"/>
      <c r="E779" s="234"/>
      <c r="F779" s="234"/>
      <c r="G779" s="234"/>
    </row>
    <row r="780" spans="3:7" ht="12.75">
      <c r="C780" s="234"/>
      <c r="D780" s="234"/>
      <c r="E780" s="234"/>
      <c r="F780" s="234"/>
      <c r="G780" s="234"/>
    </row>
    <row r="781" spans="3:7" ht="12.75">
      <c r="C781" s="234"/>
      <c r="D781" s="234"/>
      <c r="E781" s="234"/>
      <c r="F781" s="234"/>
      <c r="G781" s="234"/>
    </row>
    <row r="782" spans="3:7" ht="12.75">
      <c r="C782" s="234"/>
      <c r="D782" s="234"/>
      <c r="E782" s="234"/>
      <c r="F782" s="234"/>
      <c r="G782" s="234"/>
    </row>
    <row r="783" spans="3:7" ht="12.75">
      <c r="C783" s="234"/>
      <c r="D783" s="234"/>
      <c r="E783" s="234"/>
      <c r="F783" s="234"/>
      <c r="G783" s="234"/>
    </row>
    <row r="784" spans="3:7" ht="12.75">
      <c r="C784" s="234"/>
      <c r="D784" s="234"/>
      <c r="E784" s="234"/>
      <c r="F784" s="234"/>
      <c r="G784" s="234"/>
    </row>
    <row r="785" spans="3:7" ht="12.75">
      <c r="C785" s="234"/>
      <c r="D785" s="234"/>
      <c r="E785" s="234"/>
      <c r="F785" s="234"/>
      <c r="G785" s="234"/>
    </row>
    <row r="786" spans="3:7" ht="12.75">
      <c r="C786" s="234"/>
      <c r="D786" s="234"/>
      <c r="E786" s="234"/>
      <c r="F786" s="234"/>
      <c r="G786" s="234"/>
    </row>
    <row r="787" spans="3:7" ht="12.75">
      <c r="C787" s="234"/>
      <c r="D787" s="234"/>
      <c r="E787" s="234"/>
      <c r="F787" s="234"/>
      <c r="G787" s="234"/>
    </row>
    <row r="788" spans="3:7" ht="12.75">
      <c r="C788" s="234"/>
      <c r="D788" s="234"/>
      <c r="E788" s="234"/>
      <c r="F788" s="234"/>
      <c r="G788" s="234"/>
    </row>
    <row r="789" spans="3:7" ht="12.75">
      <c r="C789" s="234"/>
      <c r="D789" s="234"/>
      <c r="E789" s="234"/>
      <c r="F789" s="234"/>
      <c r="G789" s="234"/>
    </row>
    <row r="790" spans="3:7" ht="12.75">
      <c r="C790" s="234"/>
      <c r="D790" s="234"/>
      <c r="E790" s="234"/>
      <c r="F790" s="234"/>
      <c r="G790" s="234"/>
    </row>
    <row r="791" spans="3:7" ht="12.75">
      <c r="C791" s="234"/>
      <c r="D791" s="234"/>
      <c r="E791" s="234"/>
      <c r="F791" s="234"/>
      <c r="G791" s="234"/>
    </row>
    <row r="792" spans="3:7" ht="12.75">
      <c r="C792" s="234"/>
      <c r="D792" s="234"/>
      <c r="E792" s="234"/>
      <c r="F792" s="234"/>
      <c r="G792" s="234"/>
    </row>
    <row r="793" spans="3:7" ht="12.75">
      <c r="C793" s="234"/>
      <c r="D793" s="234"/>
      <c r="E793" s="234"/>
      <c r="F793" s="234"/>
      <c r="G793" s="234"/>
    </row>
    <row r="794" spans="3:7" ht="12.75">
      <c r="C794" s="234"/>
      <c r="D794" s="234"/>
      <c r="E794" s="234"/>
      <c r="F794" s="234"/>
      <c r="G794" s="234"/>
    </row>
    <row r="795" spans="3:7" ht="12.75">
      <c r="C795" s="234"/>
      <c r="D795" s="234"/>
      <c r="E795" s="234"/>
      <c r="F795" s="234"/>
      <c r="G795" s="234"/>
    </row>
    <row r="796" spans="3:7" ht="12.75">
      <c r="C796" s="234"/>
      <c r="D796" s="234"/>
      <c r="E796" s="234"/>
      <c r="F796" s="234"/>
      <c r="G796" s="234"/>
    </row>
    <row r="797" spans="3:7" ht="12.75">
      <c r="C797" s="234"/>
      <c r="D797" s="234"/>
      <c r="E797" s="234"/>
      <c r="F797" s="234"/>
      <c r="G797" s="234"/>
    </row>
    <row r="798" spans="3:7" ht="12.75">
      <c r="C798" s="234"/>
      <c r="D798" s="234"/>
      <c r="E798" s="234"/>
      <c r="F798" s="234"/>
      <c r="G798" s="234"/>
    </row>
    <row r="799" spans="3:7" ht="12.75">
      <c r="C799" s="234"/>
      <c r="D799" s="234"/>
      <c r="E799" s="234"/>
      <c r="F799" s="234"/>
      <c r="G799" s="234"/>
    </row>
    <row r="800" spans="3:7" ht="12.75">
      <c r="C800" s="234"/>
      <c r="D800" s="234"/>
      <c r="E800" s="234"/>
      <c r="F800" s="234"/>
      <c r="G800" s="234"/>
    </row>
    <row r="801" spans="3:7" ht="12.75">
      <c r="C801" s="234"/>
      <c r="D801" s="234"/>
      <c r="E801" s="234"/>
      <c r="F801" s="234"/>
      <c r="G801" s="234"/>
    </row>
    <row r="802" spans="3:7" ht="12.75">
      <c r="C802" s="234"/>
      <c r="D802" s="234"/>
      <c r="E802" s="234"/>
      <c r="F802" s="234"/>
      <c r="G802" s="234"/>
    </row>
    <row r="803" spans="3:7" ht="12.75">
      <c r="C803" s="234"/>
      <c r="D803" s="234"/>
      <c r="E803" s="234"/>
      <c r="F803" s="234"/>
      <c r="G803" s="234"/>
    </row>
    <row r="804" spans="3:7" ht="12.75">
      <c r="C804" s="234"/>
      <c r="D804" s="234"/>
      <c r="E804" s="234"/>
      <c r="F804" s="234"/>
      <c r="G804" s="234"/>
    </row>
    <row r="805" spans="3:7" ht="12.75">
      <c r="C805" s="234"/>
      <c r="D805" s="234"/>
      <c r="E805" s="234"/>
      <c r="F805" s="234"/>
      <c r="G805" s="234"/>
    </row>
    <row r="806" spans="3:7" ht="12.75">
      <c r="C806" s="234"/>
      <c r="D806" s="234"/>
      <c r="E806" s="234"/>
      <c r="F806" s="234"/>
      <c r="G806" s="234"/>
    </row>
    <row r="807" spans="3:7" ht="12.75">
      <c r="C807" s="234"/>
      <c r="D807" s="234"/>
      <c r="E807" s="234"/>
      <c r="F807" s="234"/>
      <c r="G807" s="234"/>
    </row>
    <row r="808" spans="3:7" ht="12.75">
      <c r="C808" s="234"/>
      <c r="D808" s="234"/>
      <c r="E808" s="234"/>
      <c r="F808" s="234"/>
      <c r="G808" s="234"/>
    </row>
    <row r="809" spans="3:7" ht="12.75">
      <c r="C809" s="234"/>
      <c r="D809" s="234"/>
      <c r="E809" s="234"/>
      <c r="F809" s="234"/>
      <c r="G809" s="234"/>
    </row>
    <row r="810" spans="3:7" ht="12.75">
      <c r="C810" s="234"/>
      <c r="D810" s="234"/>
      <c r="E810" s="234"/>
      <c r="F810" s="234"/>
      <c r="G810" s="234"/>
    </row>
    <row r="811" spans="3:7" ht="12.75">
      <c r="C811" s="234"/>
      <c r="D811" s="234"/>
      <c r="E811" s="234"/>
      <c r="F811" s="234"/>
      <c r="G811" s="234"/>
    </row>
    <row r="812" spans="3:7" ht="12.75">
      <c r="C812" s="234"/>
      <c r="D812" s="234"/>
      <c r="E812" s="234"/>
      <c r="F812" s="234"/>
      <c r="G812" s="234"/>
    </row>
    <row r="813" spans="3:7" ht="12.75">
      <c r="C813" s="234"/>
      <c r="D813" s="234"/>
      <c r="E813" s="234"/>
      <c r="F813" s="234"/>
      <c r="G813" s="234"/>
    </row>
    <row r="814" spans="3:7" ht="12.75">
      <c r="C814" s="234"/>
      <c r="D814" s="234"/>
      <c r="E814" s="234"/>
      <c r="F814" s="234"/>
      <c r="G814" s="234"/>
    </row>
    <row r="815" spans="3:7" ht="12.75">
      <c r="C815" s="234"/>
      <c r="D815" s="234"/>
      <c r="E815" s="234"/>
      <c r="F815" s="234"/>
      <c r="G815" s="234"/>
    </row>
    <row r="816" spans="3:7" ht="12.75">
      <c r="C816" s="234"/>
      <c r="D816" s="234"/>
      <c r="E816" s="234"/>
      <c r="F816" s="234"/>
      <c r="G816" s="234"/>
    </row>
    <row r="817" spans="3:7" ht="12.75">
      <c r="C817" s="234"/>
      <c r="D817" s="234"/>
      <c r="E817" s="234"/>
      <c r="F817" s="234"/>
      <c r="G817" s="234"/>
    </row>
    <row r="818" spans="3:7" ht="12.75">
      <c r="C818" s="234"/>
      <c r="D818" s="234"/>
      <c r="E818" s="234"/>
      <c r="F818" s="234"/>
      <c r="G818" s="234"/>
    </row>
    <row r="819" spans="3:7" ht="12.75">
      <c r="C819" s="234"/>
      <c r="D819" s="234"/>
      <c r="E819" s="234"/>
      <c r="F819" s="234"/>
      <c r="G819" s="234"/>
    </row>
    <row r="820" spans="3:7" ht="12.75">
      <c r="C820" s="234"/>
      <c r="D820" s="234"/>
      <c r="E820" s="234"/>
      <c r="F820" s="234"/>
      <c r="G820" s="234"/>
    </row>
    <row r="821" spans="3:7" ht="12.75">
      <c r="C821" s="234"/>
      <c r="D821" s="234"/>
      <c r="E821" s="234"/>
      <c r="F821" s="234"/>
      <c r="G821" s="234"/>
    </row>
    <row r="822" spans="3:7" ht="12.75">
      <c r="C822" s="234"/>
      <c r="D822" s="234"/>
      <c r="E822" s="234"/>
      <c r="F822" s="234"/>
      <c r="G822" s="234"/>
    </row>
    <row r="823" spans="3:7" ht="12.75">
      <c r="C823" s="234"/>
      <c r="D823" s="234"/>
      <c r="E823" s="234"/>
      <c r="F823" s="234"/>
      <c r="G823" s="234"/>
    </row>
    <row r="824" spans="3:7" ht="12.75">
      <c r="C824" s="234"/>
      <c r="D824" s="234"/>
      <c r="E824" s="234"/>
      <c r="F824" s="234"/>
      <c r="G824" s="234"/>
    </row>
    <row r="825" spans="3:7" ht="12.75">
      <c r="C825" s="234"/>
      <c r="D825" s="234"/>
      <c r="E825" s="234"/>
      <c r="F825" s="234"/>
      <c r="G825" s="234"/>
    </row>
    <row r="826" spans="3:7" ht="12.75">
      <c r="C826" s="234"/>
      <c r="D826" s="234"/>
      <c r="E826" s="234"/>
      <c r="F826" s="234"/>
      <c r="G826" s="234"/>
    </row>
    <row r="827" spans="3:7" ht="12.75">
      <c r="C827" s="234"/>
      <c r="D827" s="234"/>
      <c r="E827" s="234"/>
      <c r="F827" s="234"/>
      <c r="G827" s="234"/>
    </row>
    <row r="828" spans="3:7" ht="12.75">
      <c r="C828" s="234"/>
      <c r="D828" s="234"/>
      <c r="E828" s="234"/>
      <c r="F828" s="234"/>
      <c r="G828" s="234"/>
    </row>
    <row r="829" spans="3:7" ht="12.75">
      <c r="C829" s="234"/>
      <c r="D829" s="234"/>
      <c r="E829" s="234"/>
      <c r="F829" s="234"/>
      <c r="G829" s="234"/>
    </row>
    <row r="830" spans="3:7" ht="12.75">
      <c r="C830" s="234"/>
      <c r="D830" s="234"/>
      <c r="E830" s="234"/>
      <c r="F830" s="234"/>
      <c r="G830" s="234"/>
    </row>
    <row r="831" spans="3:7" ht="12.75">
      <c r="C831" s="234"/>
      <c r="D831" s="234"/>
      <c r="E831" s="234"/>
      <c r="F831" s="234"/>
      <c r="G831" s="234"/>
    </row>
    <row r="832" spans="3:7" ht="12.75">
      <c r="C832" s="234"/>
      <c r="D832" s="234"/>
      <c r="E832" s="234"/>
      <c r="F832" s="234"/>
      <c r="G832" s="234"/>
    </row>
    <row r="833" spans="3:7" ht="12.75">
      <c r="C833" s="234"/>
      <c r="D833" s="234"/>
      <c r="E833" s="234"/>
      <c r="F833" s="234"/>
      <c r="G833" s="234"/>
    </row>
    <row r="834" spans="3:7" ht="12.75">
      <c r="C834" s="234"/>
      <c r="D834" s="234"/>
      <c r="E834" s="234"/>
      <c r="F834" s="234"/>
      <c r="G834" s="234"/>
    </row>
  </sheetData>
  <sheetProtection/>
  <printOptions/>
  <pageMargins left="0.7480314960629921" right="0.7480314960629921" top="0.5905511811023623" bottom="0.5905511811023623" header="0.5118110236220472" footer="0.5118110236220472"/>
  <pageSetup firstPageNumber="47" useFirstPageNumber="1"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600"/>
  <sheetViews>
    <sheetView zoomScale="90" zoomScaleNormal="90" zoomScaleSheetLayoutView="100" workbookViewId="0" topLeftCell="D1">
      <selection activeCell="M173" sqref="M173"/>
    </sheetView>
  </sheetViews>
  <sheetFormatPr defaultColWidth="9.140625" defaultRowHeight="12.75"/>
  <cols>
    <col min="1" max="1" width="9.00390625" style="204" customWidth="1"/>
    <col min="2" max="2" width="11.28125" style="204" customWidth="1"/>
    <col min="3" max="3" width="9.140625" style="204" customWidth="1"/>
    <col min="4" max="4" width="10.57421875" style="204" customWidth="1"/>
    <col min="5" max="5" width="7.57421875" style="204" customWidth="1"/>
    <col min="6" max="6" width="32.8515625" style="128" customWidth="1"/>
    <col min="7" max="7" width="13.421875" style="31" customWidth="1"/>
    <col min="8" max="8" width="14.57421875" style="46" customWidth="1"/>
    <col min="9" max="9" width="13.28125" style="117" customWidth="1"/>
    <col min="10" max="10" width="15.00390625" style="46" customWidth="1"/>
    <col min="11" max="11" width="13.00390625" style="143" customWidth="1"/>
    <col min="12" max="12" width="13.7109375" style="212" customWidth="1"/>
    <col min="13" max="13" width="13.00390625" style="143" customWidth="1"/>
    <col min="14" max="14" width="9.140625" style="31" customWidth="1"/>
    <col min="15" max="16384" width="9.140625" style="9" customWidth="1"/>
  </cols>
  <sheetData>
    <row r="1" spans="1:14" s="11" customFormat="1" ht="56.25" customHeight="1">
      <c r="A1" s="90" t="s">
        <v>99</v>
      </c>
      <c r="B1" s="90" t="s">
        <v>100</v>
      </c>
      <c r="C1" s="90" t="s">
        <v>101</v>
      </c>
      <c r="D1" s="90" t="s">
        <v>772</v>
      </c>
      <c r="E1" s="90" t="s">
        <v>102</v>
      </c>
      <c r="F1" s="90" t="s">
        <v>103</v>
      </c>
      <c r="G1" s="184" t="s">
        <v>601</v>
      </c>
      <c r="H1" s="90" t="s">
        <v>602</v>
      </c>
      <c r="I1" s="105" t="s">
        <v>603</v>
      </c>
      <c r="J1" s="90" t="s">
        <v>604</v>
      </c>
      <c r="K1" s="90" t="s">
        <v>605</v>
      </c>
      <c r="L1" s="90" t="s">
        <v>606</v>
      </c>
      <c r="M1" s="90" t="s">
        <v>607</v>
      </c>
      <c r="N1" s="213"/>
    </row>
    <row r="2" spans="1:14" s="10" customFormat="1" ht="75">
      <c r="A2" s="25" t="s">
        <v>104</v>
      </c>
      <c r="B2" s="25"/>
      <c r="C2" s="25"/>
      <c r="D2" s="25"/>
      <c r="E2" s="25"/>
      <c r="F2" s="53" t="s">
        <v>105</v>
      </c>
      <c r="G2" s="41"/>
      <c r="H2" s="205"/>
      <c r="I2" s="106"/>
      <c r="J2" s="205"/>
      <c r="K2" s="214"/>
      <c r="L2" s="96"/>
      <c r="M2" s="214"/>
      <c r="N2" s="55"/>
    </row>
    <row r="3" spans="1:14" s="13" customFormat="1" ht="49.5">
      <c r="A3" s="25" t="s">
        <v>104</v>
      </c>
      <c r="B3" s="25" t="s">
        <v>106</v>
      </c>
      <c r="C3" s="61" t="s">
        <v>107</v>
      </c>
      <c r="D3" s="25"/>
      <c r="E3" s="25"/>
      <c r="F3" s="62" t="s">
        <v>108</v>
      </c>
      <c r="G3" s="21"/>
      <c r="H3" s="16"/>
      <c r="I3" s="107"/>
      <c r="J3" s="16"/>
      <c r="K3" s="24"/>
      <c r="L3" s="92"/>
      <c r="M3" s="24"/>
      <c r="N3" s="102"/>
    </row>
    <row r="4" spans="1:13" ht="15.75">
      <c r="A4" s="63" t="s">
        <v>104</v>
      </c>
      <c r="B4" s="64" t="s">
        <v>106</v>
      </c>
      <c r="C4" s="64" t="s">
        <v>107</v>
      </c>
      <c r="D4" s="64"/>
      <c r="E4" s="65" t="s">
        <v>109</v>
      </c>
      <c r="F4" s="70" t="s">
        <v>110</v>
      </c>
      <c r="G4" s="36">
        <v>181395</v>
      </c>
      <c r="H4" s="36">
        <v>190294</v>
      </c>
      <c r="I4" s="108">
        <v>190294</v>
      </c>
      <c r="J4" s="36">
        <v>190616</v>
      </c>
      <c r="K4" s="36">
        <v>190294</v>
      </c>
      <c r="L4" s="36">
        <v>209370</v>
      </c>
      <c r="M4" s="38">
        <v>205000</v>
      </c>
    </row>
    <row r="5" spans="1:13" ht="15.75">
      <c r="A5" s="63"/>
      <c r="B5" s="64" t="s">
        <v>106</v>
      </c>
      <c r="C5" s="64"/>
      <c r="D5" s="64"/>
      <c r="E5" s="65"/>
      <c r="F5" s="70" t="s">
        <v>111</v>
      </c>
      <c r="G5" s="38">
        <f>SUM(G4)</f>
        <v>181395</v>
      </c>
      <c r="H5" s="38">
        <f aca="true" t="shared" si="0" ref="H5:M5">SUM(H4)</f>
        <v>190294</v>
      </c>
      <c r="I5" s="109">
        <f t="shared" si="0"/>
        <v>190294</v>
      </c>
      <c r="J5" s="38">
        <f t="shared" si="0"/>
        <v>190616</v>
      </c>
      <c r="K5" s="38">
        <f t="shared" si="0"/>
        <v>190294</v>
      </c>
      <c r="L5" s="38">
        <f t="shared" si="0"/>
        <v>209370</v>
      </c>
      <c r="M5" s="38">
        <f t="shared" si="0"/>
        <v>205000</v>
      </c>
    </row>
    <row r="6" spans="1:14" s="13" customFormat="1" ht="49.5">
      <c r="A6" s="25" t="s">
        <v>104</v>
      </c>
      <c r="B6" s="25" t="s">
        <v>112</v>
      </c>
      <c r="C6" s="25"/>
      <c r="D6" s="25"/>
      <c r="E6" s="25"/>
      <c r="F6" s="62" t="s">
        <v>113</v>
      </c>
      <c r="G6" s="21"/>
      <c r="H6" s="36"/>
      <c r="I6" s="107"/>
      <c r="J6" s="36"/>
      <c r="K6" s="24"/>
      <c r="L6" s="36"/>
      <c r="M6" s="24"/>
      <c r="N6" s="102"/>
    </row>
    <row r="7" spans="1:13" ht="15.75">
      <c r="A7" s="63" t="s">
        <v>104</v>
      </c>
      <c r="B7" s="63" t="s">
        <v>112</v>
      </c>
      <c r="C7" s="64" t="s">
        <v>107</v>
      </c>
      <c r="D7" s="66"/>
      <c r="E7" s="65" t="s">
        <v>114</v>
      </c>
      <c r="F7" s="70" t="s">
        <v>115</v>
      </c>
      <c r="G7" s="36">
        <v>1056695</v>
      </c>
      <c r="H7" s="36">
        <v>1089585</v>
      </c>
      <c r="I7" s="108">
        <v>1071925</v>
      </c>
      <c r="J7" s="36">
        <v>1133994</v>
      </c>
      <c r="K7" s="38">
        <v>1127334</v>
      </c>
      <c r="L7" s="36">
        <v>1174054</v>
      </c>
      <c r="M7" s="38">
        <v>1167394</v>
      </c>
    </row>
    <row r="8" spans="1:13" ht="31.5">
      <c r="A8" s="63" t="s">
        <v>104</v>
      </c>
      <c r="B8" s="63" t="s">
        <v>112</v>
      </c>
      <c r="C8" s="64" t="s">
        <v>107</v>
      </c>
      <c r="D8" s="99">
        <v>635006</v>
      </c>
      <c r="E8" s="65" t="s">
        <v>114</v>
      </c>
      <c r="F8" s="70" t="s">
        <v>750</v>
      </c>
      <c r="G8" s="36"/>
      <c r="H8" s="36">
        <v>36513</v>
      </c>
      <c r="I8" s="108">
        <v>36513</v>
      </c>
      <c r="J8" s="36"/>
      <c r="K8" s="38"/>
      <c r="L8" s="36"/>
      <c r="M8" s="38"/>
    </row>
    <row r="9" spans="1:13" ht="31.5">
      <c r="A9" s="63" t="s">
        <v>104</v>
      </c>
      <c r="B9" s="63" t="s">
        <v>112</v>
      </c>
      <c r="C9" s="64" t="s">
        <v>107</v>
      </c>
      <c r="D9" s="99">
        <v>627</v>
      </c>
      <c r="E9" s="65" t="s">
        <v>114</v>
      </c>
      <c r="F9" s="70" t="s">
        <v>116</v>
      </c>
      <c r="G9" s="36">
        <v>9593</v>
      </c>
      <c r="H9" s="36">
        <v>8000</v>
      </c>
      <c r="I9" s="108">
        <v>8000</v>
      </c>
      <c r="J9" s="36">
        <v>8000</v>
      </c>
      <c r="K9" s="36">
        <v>8000</v>
      </c>
      <c r="L9" s="36">
        <v>8000</v>
      </c>
      <c r="M9" s="36">
        <v>8000</v>
      </c>
    </row>
    <row r="10" spans="1:13" ht="15.75">
      <c r="A10" s="63" t="s">
        <v>104</v>
      </c>
      <c r="B10" s="63" t="s">
        <v>112</v>
      </c>
      <c r="C10" s="64" t="s">
        <v>107</v>
      </c>
      <c r="D10" s="99">
        <v>642017</v>
      </c>
      <c r="E10" s="65" t="s">
        <v>114</v>
      </c>
      <c r="F10" s="70" t="s">
        <v>117</v>
      </c>
      <c r="G10" s="36">
        <v>199</v>
      </c>
      <c r="H10" s="36">
        <v>185</v>
      </c>
      <c r="I10" s="108">
        <v>185</v>
      </c>
      <c r="J10" s="36">
        <v>185</v>
      </c>
      <c r="K10" s="36">
        <v>185</v>
      </c>
      <c r="L10" s="36">
        <v>185</v>
      </c>
      <c r="M10" s="36">
        <v>185</v>
      </c>
    </row>
    <row r="11" spans="1:13" ht="31.5">
      <c r="A11" s="63" t="s">
        <v>104</v>
      </c>
      <c r="B11" s="63" t="s">
        <v>112</v>
      </c>
      <c r="C11" s="64" t="s">
        <v>107</v>
      </c>
      <c r="D11" s="99"/>
      <c r="E11" s="65" t="s">
        <v>118</v>
      </c>
      <c r="F11" s="70" t="s">
        <v>83</v>
      </c>
      <c r="G11" s="36">
        <v>0</v>
      </c>
      <c r="H11" s="36"/>
      <c r="I11" s="108"/>
      <c r="J11" s="36"/>
      <c r="K11" s="38"/>
      <c r="L11" s="36"/>
      <c r="M11" s="38"/>
    </row>
    <row r="12" spans="1:13" ht="15.75">
      <c r="A12" s="63" t="s">
        <v>104</v>
      </c>
      <c r="B12" s="63" t="s">
        <v>112</v>
      </c>
      <c r="C12" s="64" t="s">
        <v>107</v>
      </c>
      <c r="D12" s="99"/>
      <c r="E12" s="65" t="s">
        <v>119</v>
      </c>
      <c r="F12" s="70" t="s">
        <v>120</v>
      </c>
      <c r="G12" s="36">
        <v>0</v>
      </c>
      <c r="H12" s="36"/>
      <c r="I12" s="108"/>
      <c r="J12" s="36"/>
      <c r="K12" s="38"/>
      <c r="L12" s="36"/>
      <c r="M12" s="38"/>
    </row>
    <row r="13" spans="1:13" ht="47.25">
      <c r="A13" s="63" t="s">
        <v>104</v>
      </c>
      <c r="B13" s="63" t="s">
        <v>112</v>
      </c>
      <c r="C13" s="64" t="s">
        <v>107</v>
      </c>
      <c r="D13" s="99">
        <v>637027</v>
      </c>
      <c r="E13" s="65" t="s">
        <v>679</v>
      </c>
      <c r="F13" s="70" t="s">
        <v>721</v>
      </c>
      <c r="G13" s="36">
        <v>1112</v>
      </c>
      <c r="H13" s="36"/>
      <c r="I13" s="108"/>
      <c r="J13" s="36"/>
      <c r="K13" s="38"/>
      <c r="L13" s="36"/>
      <c r="M13" s="38"/>
    </row>
    <row r="14" spans="1:13" ht="15.75">
      <c r="A14" s="63" t="s">
        <v>104</v>
      </c>
      <c r="B14" s="63" t="s">
        <v>112</v>
      </c>
      <c r="C14" s="65" t="s">
        <v>121</v>
      </c>
      <c r="D14" s="99">
        <v>637005</v>
      </c>
      <c r="E14" s="65" t="s">
        <v>122</v>
      </c>
      <c r="F14" s="70" t="s">
        <v>123</v>
      </c>
      <c r="G14" s="36">
        <v>1162</v>
      </c>
      <c r="H14" s="36">
        <v>500</v>
      </c>
      <c r="I14" s="108">
        <v>500</v>
      </c>
      <c r="J14" s="36">
        <v>500</v>
      </c>
      <c r="K14" s="36">
        <v>500</v>
      </c>
      <c r="L14" s="36">
        <v>500</v>
      </c>
      <c r="M14" s="36">
        <v>500</v>
      </c>
    </row>
    <row r="15" spans="1:13" ht="15.75">
      <c r="A15" s="63" t="s">
        <v>104</v>
      </c>
      <c r="B15" s="63" t="s">
        <v>112</v>
      </c>
      <c r="C15" s="65" t="s">
        <v>121</v>
      </c>
      <c r="D15" s="99">
        <v>637005</v>
      </c>
      <c r="E15" s="65" t="s">
        <v>114</v>
      </c>
      <c r="F15" s="70" t="s">
        <v>124</v>
      </c>
      <c r="G15" s="36">
        <v>2158</v>
      </c>
      <c r="H15" s="36">
        <v>3000</v>
      </c>
      <c r="I15" s="108">
        <v>3000</v>
      </c>
      <c r="J15" s="36">
        <v>3000</v>
      </c>
      <c r="K15" s="36">
        <v>3000</v>
      </c>
      <c r="L15" s="36">
        <v>3000</v>
      </c>
      <c r="M15" s="36">
        <v>3000</v>
      </c>
    </row>
    <row r="16" spans="1:13" ht="16.5" customHeight="1">
      <c r="A16" s="63" t="s">
        <v>104</v>
      </c>
      <c r="B16" s="63" t="s">
        <v>112</v>
      </c>
      <c r="C16" s="65" t="s">
        <v>121</v>
      </c>
      <c r="D16" s="99">
        <v>632003</v>
      </c>
      <c r="E16" s="65" t="s">
        <v>114</v>
      </c>
      <c r="F16" s="70" t="s">
        <v>125</v>
      </c>
      <c r="G16" s="36">
        <v>2821</v>
      </c>
      <c r="H16" s="36">
        <v>2500</v>
      </c>
      <c r="I16" s="108">
        <v>2500</v>
      </c>
      <c r="J16" s="36">
        <v>2500</v>
      </c>
      <c r="K16" s="36">
        <v>2500</v>
      </c>
      <c r="L16" s="36">
        <v>2500</v>
      </c>
      <c r="M16" s="36">
        <v>2500</v>
      </c>
    </row>
    <row r="17" spans="1:13" ht="15.75">
      <c r="A17" s="67" t="s">
        <v>104</v>
      </c>
      <c r="B17" s="67" t="s">
        <v>112</v>
      </c>
      <c r="C17" s="68" t="s">
        <v>121</v>
      </c>
      <c r="D17" s="69">
        <v>637012</v>
      </c>
      <c r="E17" s="68" t="s">
        <v>114</v>
      </c>
      <c r="F17" s="70" t="s">
        <v>126</v>
      </c>
      <c r="G17" s="36">
        <v>2821</v>
      </c>
      <c r="H17" s="36">
        <v>2500</v>
      </c>
      <c r="I17" s="108">
        <v>2500</v>
      </c>
      <c r="J17" s="36">
        <v>2500</v>
      </c>
      <c r="K17" s="36">
        <v>2500</v>
      </c>
      <c r="L17" s="36">
        <v>2500</v>
      </c>
      <c r="M17" s="36">
        <v>2500</v>
      </c>
    </row>
    <row r="18" spans="1:13" ht="31.5">
      <c r="A18" s="67" t="s">
        <v>104</v>
      </c>
      <c r="B18" s="67" t="s">
        <v>112</v>
      </c>
      <c r="C18" s="68" t="s">
        <v>121</v>
      </c>
      <c r="D18" s="69">
        <v>637018</v>
      </c>
      <c r="E18" s="68" t="s">
        <v>114</v>
      </c>
      <c r="F18" s="70" t="s">
        <v>127</v>
      </c>
      <c r="G18" s="36">
        <v>0</v>
      </c>
      <c r="H18" s="36"/>
      <c r="I18" s="110"/>
      <c r="J18" s="36"/>
      <c r="K18" s="38"/>
      <c r="L18" s="36"/>
      <c r="M18" s="38"/>
    </row>
    <row r="19" spans="1:13" ht="31.5">
      <c r="A19" s="67" t="s">
        <v>104</v>
      </c>
      <c r="B19" s="67" t="s">
        <v>112</v>
      </c>
      <c r="C19" s="68" t="s">
        <v>121</v>
      </c>
      <c r="D19" s="69">
        <v>637035</v>
      </c>
      <c r="E19" s="68" t="s">
        <v>114</v>
      </c>
      <c r="F19" s="70" t="s">
        <v>128</v>
      </c>
      <c r="G19" s="36">
        <v>0</v>
      </c>
      <c r="H19" s="36"/>
      <c r="I19" s="110"/>
      <c r="J19" s="36"/>
      <c r="K19" s="38"/>
      <c r="L19" s="36"/>
      <c r="M19" s="38"/>
    </row>
    <row r="20" spans="1:13" ht="31.5">
      <c r="A20" s="67" t="s">
        <v>104</v>
      </c>
      <c r="B20" s="67" t="s">
        <v>112</v>
      </c>
      <c r="C20" s="71" t="s">
        <v>129</v>
      </c>
      <c r="D20" s="69">
        <v>637001</v>
      </c>
      <c r="E20" s="68" t="s">
        <v>114</v>
      </c>
      <c r="F20" s="70" t="s">
        <v>130</v>
      </c>
      <c r="G20" s="36">
        <v>5975</v>
      </c>
      <c r="H20" s="36">
        <v>6000</v>
      </c>
      <c r="I20" s="110">
        <v>6000</v>
      </c>
      <c r="J20" s="36">
        <v>6000</v>
      </c>
      <c r="K20" s="36">
        <v>6000</v>
      </c>
      <c r="L20" s="36">
        <v>6000</v>
      </c>
      <c r="M20" s="36">
        <v>6000</v>
      </c>
    </row>
    <row r="21" spans="1:13" ht="47.25">
      <c r="A21" s="67" t="s">
        <v>104</v>
      </c>
      <c r="B21" s="67" t="s">
        <v>112</v>
      </c>
      <c r="C21" s="71" t="s">
        <v>107</v>
      </c>
      <c r="D21" s="69">
        <v>635009</v>
      </c>
      <c r="E21" s="68" t="s">
        <v>131</v>
      </c>
      <c r="F21" s="70" t="s">
        <v>132</v>
      </c>
      <c r="G21" s="36">
        <v>1892</v>
      </c>
      <c r="H21" s="36">
        <v>2000</v>
      </c>
      <c r="I21" s="110">
        <v>1500</v>
      </c>
      <c r="J21" s="36">
        <v>2000</v>
      </c>
      <c r="K21" s="36">
        <v>1500</v>
      </c>
      <c r="L21" s="36">
        <v>2000</v>
      </c>
      <c r="M21" s="36">
        <v>1500</v>
      </c>
    </row>
    <row r="22" spans="1:13" s="31" customFormat="1" ht="35.25" customHeight="1">
      <c r="A22" s="67" t="s">
        <v>104</v>
      </c>
      <c r="B22" s="67" t="s">
        <v>112</v>
      </c>
      <c r="C22" s="68" t="s">
        <v>133</v>
      </c>
      <c r="D22" s="69">
        <v>642006</v>
      </c>
      <c r="E22" s="68" t="s">
        <v>114</v>
      </c>
      <c r="F22" s="72" t="s">
        <v>134</v>
      </c>
      <c r="G22" s="36">
        <v>8000</v>
      </c>
      <c r="H22" s="36">
        <v>8000</v>
      </c>
      <c r="I22" s="110">
        <v>8000</v>
      </c>
      <c r="J22" s="36">
        <v>8000</v>
      </c>
      <c r="K22" s="36">
        <v>8000</v>
      </c>
      <c r="L22" s="36">
        <v>8000</v>
      </c>
      <c r="M22" s="36">
        <v>8000</v>
      </c>
    </row>
    <row r="23" spans="1:13" s="31" customFormat="1" ht="94.5">
      <c r="A23" s="67" t="s">
        <v>104</v>
      </c>
      <c r="B23" s="67" t="s">
        <v>112</v>
      </c>
      <c r="C23" s="71" t="s">
        <v>107</v>
      </c>
      <c r="D23" s="69">
        <v>637011</v>
      </c>
      <c r="E23" s="68" t="s">
        <v>131</v>
      </c>
      <c r="F23" s="72" t="s">
        <v>135</v>
      </c>
      <c r="G23" s="36">
        <v>3319</v>
      </c>
      <c r="H23" s="36"/>
      <c r="I23" s="110"/>
      <c r="J23" s="36"/>
      <c r="K23" s="38"/>
      <c r="L23" s="36"/>
      <c r="M23" s="38"/>
    </row>
    <row r="24" spans="1:13" s="31" customFormat="1" ht="28.5">
      <c r="A24" s="67" t="s">
        <v>104</v>
      </c>
      <c r="B24" s="67" t="s">
        <v>112</v>
      </c>
      <c r="C24" s="71" t="s">
        <v>107</v>
      </c>
      <c r="D24" s="69">
        <v>637011</v>
      </c>
      <c r="E24" s="73" t="s">
        <v>136</v>
      </c>
      <c r="F24" s="72" t="s">
        <v>137</v>
      </c>
      <c r="G24" s="36">
        <v>3319</v>
      </c>
      <c r="H24" s="36"/>
      <c r="I24" s="110"/>
      <c r="J24" s="36"/>
      <c r="K24" s="38"/>
      <c r="L24" s="36"/>
      <c r="M24" s="38"/>
    </row>
    <row r="25" spans="1:13" s="31" customFormat="1" ht="63">
      <c r="A25" s="67" t="s">
        <v>104</v>
      </c>
      <c r="B25" s="67" t="s">
        <v>112</v>
      </c>
      <c r="C25" s="71" t="s">
        <v>107</v>
      </c>
      <c r="D25" s="69">
        <v>641009</v>
      </c>
      <c r="E25" s="73" t="s">
        <v>114</v>
      </c>
      <c r="F25" s="72" t="s">
        <v>720</v>
      </c>
      <c r="G25" s="36">
        <v>500</v>
      </c>
      <c r="H25" s="36"/>
      <c r="I25" s="110"/>
      <c r="J25" s="36"/>
      <c r="K25" s="38"/>
      <c r="L25" s="36"/>
      <c r="M25" s="38"/>
    </row>
    <row r="26" spans="1:13" s="31" customFormat="1" ht="15.75">
      <c r="A26" s="67"/>
      <c r="B26" s="67" t="s">
        <v>112</v>
      </c>
      <c r="C26" s="71"/>
      <c r="D26" s="74"/>
      <c r="E26" s="68"/>
      <c r="F26" s="70" t="s">
        <v>111</v>
      </c>
      <c r="G26" s="36">
        <f aca="true" t="shared" si="1" ref="G26:M26">SUM(G7:G25)</f>
        <v>1099566</v>
      </c>
      <c r="H26" s="36">
        <f t="shared" si="1"/>
        <v>1158783</v>
      </c>
      <c r="I26" s="110">
        <f t="shared" si="1"/>
        <v>1140623</v>
      </c>
      <c r="J26" s="36">
        <f t="shared" si="1"/>
        <v>1166679</v>
      </c>
      <c r="K26" s="36">
        <f t="shared" si="1"/>
        <v>1159519</v>
      </c>
      <c r="L26" s="36">
        <f t="shared" si="1"/>
        <v>1206739</v>
      </c>
      <c r="M26" s="36">
        <f t="shared" si="1"/>
        <v>1199579</v>
      </c>
    </row>
    <row r="27" spans="1:14" s="33" customFormat="1" ht="33">
      <c r="A27" s="51" t="s">
        <v>104</v>
      </c>
      <c r="B27" s="51" t="s">
        <v>138</v>
      </c>
      <c r="C27" s="75" t="s">
        <v>121</v>
      </c>
      <c r="D27" s="51"/>
      <c r="E27" s="68"/>
      <c r="F27" s="76" t="s">
        <v>139</v>
      </c>
      <c r="G27" s="42"/>
      <c r="H27" s="36"/>
      <c r="I27" s="111"/>
      <c r="J27" s="36"/>
      <c r="K27" s="49"/>
      <c r="L27" s="36"/>
      <c r="M27" s="49"/>
      <c r="N27" s="209"/>
    </row>
    <row r="28" spans="1:13" ht="31.5">
      <c r="A28" s="67" t="s">
        <v>104</v>
      </c>
      <c r="B28" s="67" t="s">
        <v>138</v>
      </c>
      <c r="C28" s="68" t="s">
        <v>121</v>
      </c>
      <c r="D28" s="67"/>
      <c r="E28" s="68"/>
      <c r="F28" s="70" t="s">
        <v>140</v>
      </c>
      <c r="G28" s="36">
        <v>31933</v>
      </c>
      <c r="H28" s="36">
        <v>32300</v>
      </c>
      <c r="I28" s="110">
        <v>32300</v>
      </c>
      <c r="J28" s="36">
        <v>34539</v>
      </c>
      <c r="K28" s="36">
        <v>34539</v>
      </c>
      <c r="L28" s="36">
        <v>36237</v>
      </c>
      <c r="M28" s="36">
        <v>36237</v>
      </c>
    </row>
    <row r="29" spans="1:13" ht="15.75">
      <c r="A29" s="67"/>
      <c r="B29" s="67" t="s">
        <v>138</v>
      </c>
      <c r="C29" s="68"/>
      <c r="D29" s="67"/>
      <c r="E29" s="68"/>
      <c r="F29" s="70" t="s">
        <v>111</v>
      </c>
      <c r="G29" s="38">
        <f>SUM(G28)</f>
        <v>31933</v>
      </c>
      <c r="H29" s="38">
        <f aca="true" t="shared" si="2" ref="H29:M29">SUM(H28)</f>
        <v>32300</v>
      </c>
      <c r="I29" s="112">
        <f t="shared" si="2"/>
        <v>32300</v>
      </c>
      <c r="J29" s="38">
        <f t="shared" si="2"/>
        <v>34539</v>
      </c>
      <c r="K29" s="38">
        <f t="shared" si="2"/>
        <v>34539</v>
      </c>
      <c r="L29" s="36">
        <f t="shared" si="2"/>
        <v>36237</v>
      </c>
      <c r="M29" s="38">
        <f t="shared" si="2"/>
        <v>36237</v>
      </c>
    </row>
    <row r="30" spans="1:14" s="12" customFormat="1" ht="15.75">
      <c r="A30" s="141"/>
      <c r="B30" s="141"/>
      <c r="C30" s="142"/>
      <c r="D30" s="141"/>
      <c r="E30" s="142"/>
      <c r="F30" s="128"/>
      <c r="G30" s="143"/>
      <c r="H30" s="143"/>
      <c r="I30" s="143"/>
      <c r="J30" s="143"/>
      <c r="K30" s="143"/>
      <c r="L30" s="127"/>
      <c r="M30" s="143"/>
      <c r="N30" s="31"/>
    </row>
    <row r="31" spans="1:14" s="12" customFormat="1" ht="15.75">
      <c r="A31" s="141"/>
      <c r="B31" s="141"/>
      <c r="C31" s="142"/>
      <c r="D31" s="141"/>
      <c r="E31" s="142"/>
      <c r="F31" s="128"/>
      <c r="G31" s="143"/>
      <c r="H31" s="143"/>
      <c r="I31" s="143"/>
      <c r="J31" s="143"/>
      <c r="K31" s="143"/>
      <c r="L31" s="127"/>
      <c r="M31" s="143"/>
      <c r="N31" s="31"/>
    </row>
    <row r="32" spans="1:14" s="12" customFormat="1" ht="15.75">
      <c r="A32" s="141"/>
      <c r="B32" s="141"/>
      <c r="C32" s="142"/>
      <c r="D32" s="141"/>
      <c r="E32" s="142"/>
      <c r="F32" s="128"/>
      <c r="G32" s="143"/>
      <c r="H32" s="143"/>
      <c r="I32" s="143"/>
      <c r="J32" s="143"/>
      <c r="K32" s="143"/>
      <c r="L32" s="127"/>
      <c r="M32" s="143"/>
      <c r="N32" s="31"/>
    </row>
    <row r="33" spans="1:14" s="12" customFormat="1" ht="15.75">
      <c r="A33" s="141"/>
      <c r="B33" s="141"/>
      <c r="C33" s="142"/>
      <c r="D33" s="141"/>
      <c r="E33" s="142"/>
      <c r="F33" s="128"/>
      <c r="G33" s="143"/>
      <c r="H33" s="143"/>
      <c r="I33" s="143"/>
      <c r="J33" s="143"/>
      <c r="K33" s="143"/>
      <c r="L33" s="127"/>
      <c r="M33" s="143"/>
      <c r="N33" s="31"/>
    </row>
    <row r="34" spans="1:14" s="12" customFormat="1" ht="15.75">
      <c r="A34" s="141"/>
      <c r="B34" s="141"/>
      <c r="C34" s="142"/>
      <c r="D34" s="141"/>
      <c r="E34" s="142"/>
      <c r="F34" s="128"/>
      <c r="G34" s="143"/>
      <c r="H34" s="143"/>
      <c r="I34" s="143"/>
      <c r="J34" s="143"/>
      <c r="K34" s="143"/>
      <c r="L34" s="127"/>
      <c r="M34" s="143"/>
      <c r="N34" s="31"/>
    </row>
    <row r="35" spans="1:14" s="11" customFormat="1" ht="56.25" customHeight="1">
      <c r="A35" s="90" t="s">
        <v>99</v>
      </c>
      <c r="B35" s="90" t="s">
        <v>100</v>
      </c>
      <c r="C35" s="90" t="s">
        <v>101</v>
      </c>
      <c r="D35" s="90" t="s">
        <v>772</v>
      </c>
      <c r="E35" s="90" t="s">
        <v>102</v>
      </c>
      <c r="F35" s="90" t="s">
        <v>103</v>
      </c>
      <c r="G35" s="184" t="s">
        <v>601</v>
      </c>
      <c r="H35" s="90" t="s">
        <v>602</v>
      </c>
      <c r="I35" s="105" t="s">
        <v>603</v>
      </c>
      <c r="J35" s="90" t="s">
        <v>604</v>
      </c>
      <c r="K35" s="90" t="s">
        <v>605</v>
      </c>
      <c r="L35" s="90" t="s">
        <v>606</v>
      </c>
      <c r="M35" s="90" t="s">
        <v>607</v>
      </c>
      <c r="N35" s="213"/>
    </row>
    <row r="36" spans="1:14" s="33" customFormat="1" ht="16.5">
      <c r="A36" s="132" t="s">
        <v>104</v>
      </c>
      <c r="B36" s="132" t="s">
        <v>141</v>
      </c>
      <c r="C36" s="133"/>
      <c r="D36" s="132"/>
      <c r="E36" s="134"/>
      <c r="F36" s="135" t="s">
        <v>142</v>
      </c>
      <c r="G36" s="136"/>
      <c r="H36" s="137"/>
      <c r="I36" s="138"/>
      <c r="J36" s="137"/>
      <c r="K36" s="139"/>
      <c r="L36" s="137"/>
      <c r="M36" s="139"/>
      <c r="N36" s="209"/>
    </row>
    <row r="37" spans="1:13" ht="15.75">
      <c r="A37" s="67" t="s">
        <v>104</v>
      </c>
      <c r="B37" s="67" t="s">
        <v>141</v>
      </c>
      <c r="C37" s="71" t="s">
        <v>107</v>
      </c>
      <c r="D37" s="74"/>
      <c r="E37" s="68"/>
      <c r="F37" s="70" t="s">
        <v>143</v>
      </c>
      <c r="G37" s="36">
        <v>22578</v>
      </c>
      <c r="H37" s="36">
        <v>22600</v>
      </c>
      <c r="I37" s="110">
        <v>22600</v>
      </c>
      <c r="J37" s="36">
        <v>22600</v>
      </c>
      <c r="K37" s="36">
        <v>22600</v>
      </c>
      <c r="L37" s="36">
        <v>22600</v>
      </c>
      <c r="M37" s="36">
        <v>22600</v>
      </c>
    </row>
    <row r="38" spans="1:13" ht="47.25">
      <c r="A38" s="67" t="s">
        <v>104</v>
      </c>
      <c r="B38" s="67" t="s">
        <v>141</v>
      </c>
      <c r="C38" s="71" t="s">
        <v>107</v>
      </c>
      <c r="D38" s="74"/>
      <c r="E38" s="68"/>
      <c r="F38" s="70" t="s">
        <v>144</v>
      </c>
      <c r="G38" s="36">
        <v>6440</v>
      </c>
      <c r="H38" s="36"/>
      <c r="I38" s="110">
        <v>6500</v>
      </c>
      <c r="J38" s="36"/>
      <c r="K38" s="36">
        <v>6550</v>
      </c>
      <c r="L38" s="36"/>
      <c r="M38" s="36">
        <v>6600</v>
      </c>
    </row>
    <row r="39" spans="1:13" ht="15.75">
      <c r="A39" s="67"/>
      <c r="B39" s="67" t="s">
        <v>141</v>
      </c>
      <c r="C39" s="71"/>
      <c r="D39" s="74"/>
      <c r="E39" s="68"/>
      <c r="F39" s="70" t="s">
        <v>111</v>
      </c>
      <c r="G39" s="38">
        <f>SUM(G37:G38)</f>
        <v>29018</v>
      </c>
      <c r="H39" s="38">
        <f aca="true" t="shared" si="3" ref="H39:M39">SUM(H37:H38)</f>
        <v>22600</v>
      </c>
      <c r="I39" s="112">
        <f t="shared" si="3"/>
        <v>29100</v>
      </c>
      <c r="J39" s="38">
        <f t="shared" si="3"/>
        <v>22600</v>
      </c>
      <c r="K39" s="38">
        <f t="shared" si="3"/>
        <v>29150</v>
      </c>
      <c r="L39" s="38">
        <f t="shared" si="3"/>
        <v>22600</v>
      </c>
      <c r="M39" s="38">
        <f t="shared" si="3"/>
        <v>29200</v>
      </c>
    </row>
    <row r="40" spans="1:14" s="33" customFormat="1" ht="49.5">
      <c r="A40" s="51" t="s">
        <v>104</v>
      </c>
      <c r="B40" s="51" t="s">
        <v>145</v>
      </c>
      <c r="C40" s="77" t="s">
        <v>107</v>
      </c>
      <c r="D40" s="51"/>
      <c r="E40" s="68"/>
      <c r="F40" s="76" t="s">
        <v>146</v>
      </c>
      <c r="G40" s="42"/>
      <c r="H40" s="36"/>
      <c r="I40" s="111"/>
      <c r="J40" s="36"/>
      <c r="K40" s="38"/>
      <c r="L40" s="36"/>
      <c r="M40" s="38"/>
      <c r="N40" s="209"/>
    </row>
    <row r="41" spans="1:14" s="28" customFormat="1" ht="31.5">
      <c r="A41" s="67" t="s">
        <v>104</v>
      </c>
      <c r="B41" s="67" t="s">
        <v>145</v>
      </c>
      <c r="C41" s="71" t="s">
        <v>107</v>
      </c>
      <c r="D41" s="74"/>
      <c r="E41" s="78" t="s">
        <v>147</v>
      </c>
      <c r="F41" s="70" t="s">
        <v>148</v>
      </c>
      <c r="G41" s="36">
        <v>9958</v>
      </c>
      <c r="H41" s="36">
        <v>3000</v>
      </c>
      <c r="I41" s="110">
        <v>3000</v>
      </c>
      <c r="J41" s="36">
        <v>3000</v>
      </c>
      <c r="K41" s="36">
        <v>3000</v>
      </c>
      <c r="L41" s="36">
        <v>3000</v>
      </c>
      <c r="M41" s="36">
        <v>3000</v>
      </c>
      <c r="N41" s="31"/>
    </row>
    <row r="42" spans="1:14" s="28" customFormat="1" ht="15.75">
      <c r="A42" s="67"/>
      <c r="B42" s="67" t="s">
        <v>145</v>
      </c>
      <c r="C42" s="71"/>
      <c r="D42" s="74"/>
      <c r="E42" s="78"/>
      <c r="F42" s="70" t="s">
        <v>111</v>
      </c>
      <c r="G42" s="38">
        <f>SUM(G41)</f>
        <v>9958</v>
      </c>
      <c r="H42" s="38">
        <f aca="true" t="shared" si="4" ref="H42:M42">SUM(H41)</f>
        <v>3000</v>
      </c>
      <c r="I42" s="112">
        <f t="shared" si="4"/>
        <v>3000</v>
      </c>
      <c r="J42" s="38">
        <f t="shared" si="4"/>
        <v>3000</v>
      </c>
      <c r="K42" s="38">
        <f t="shared" si="4"/>
        <v>3000</v>
      </c>
      <c r="L42" s="38">
        <f t="shared" si="4"/>
        <v>3000</v>
      </c>
      <c r="M42" s="38">
        <f t="shared" si="4"/>
        <v>3000</v>
      </c>
      <c r="N42" s="31"/>
    </row>
    <row r="43" spans="1:14" s="33" customFormat="1" ht="66">
      <c r="A43" s="51" t="s">
        <v>104</v>
      </c>
      <c r="B43" s="51" t="s">
        <v>149</v>
      </c>
      <c r="C43" s="77" t="s">
        <v>107</v>
      </c>
      <c r="D43" s="51"/>
      <c r="E43" s="68"/>
      <c r="F43" s="76" t="s">
        <v>150</v>
      </c>
      <c r="G43" s="42"/>
      <c r="H43" s="36"/>
      <c r="I43" s="111"/>
      <c r="J43" s="36"/>
      <c r="K43" s="38"/>
      <c r="L43" s="36"/>
      <c r="M43" s="38"/>
      <c r="N43" s="209"/>
    </row>
    <row r="44" spans="1:13" ht="15.75">
      <c r="A44" s="67" t="s">
        <v>104</v>
      </c>
      <c r="B44" s="67" t="s">
        <v>149</v>
      </c>
      <c r="C44" s="71" t="s">
        <v>107</v>
      </c>
      <c r="D44" s="69">
        <v>711003</v>
      </c>
      <c r="E44" s="68" t="s">
        <v>151</v>
      </c>
      <c r="F44" s="70" t="s">
        <v>152</v>
      </c>
      <c r="G44" s="36">
        <v>17593</v>
      </c>
      <c r="H44" s="36">
        <v>0</v>
      </c>
      <c r="I44" s="110">
        <v>0</v>
      </c>
      <c r="J44" s="36">
        <v>0</v>
      </c>
      <c r="K44" s="36">
        <v>0</v>
      </c>
      <c r="L44" s="36">
        <v>0</v>
      </c>
      <c r="M44" s="36">
        <v>0</v>
      </c>
    </row>
    <row r="45" spans="1:13" ht="15.75">
      <c r="A45" s="67"/>
      <c r="B45" s="67" t="s">
        <v>149</v>
      </c>
      <c r="C45" s="71"/>
      <c r="D45" s="74"/>
      <c r="E45" s="68"/>
      <c r="F45" s="70" t="s">
        <v>111</v>
      </c>
      <c r="G45" s="38">
        <f>SUM(G44)</f>
        <v>17593</v>
      </c>
      <c r="H45" s="38">
        <f aca="true" t="shared" si="5" ref="H45:M45">SUM(H44)</f>
        <v>0</v>
      </c>
      <c r="I45" s="112">
        <f t="shared" si="5"/>
        <v>0</v>
      </c>
      <c r="J45" s="38">
        <f t="shared" si="5"/>
        <v>0</v>
      </c>
      <c r="K45" s="38">
        <f t="shared" si="5"/>
        <v>0</v>
      </c>
      <c r="L45" s="38">
        <f t="shared" si="5"/>
        <v>0</v>
      </c>
      <c r="M45" s="38">
        <f t="shared" si="5"/>
        <v>0</v>
      </c>
    </row>
    <row r="46" spans="1:14" s="35" customFormat="1" ht="15.75">
      <c r="A46" s="51" t="s">
        <v>104</v>
      </c>
      <c r="B46" s="51"/>
      <c r="C46" s="79"/>
      <c r="D46" s="80"/>
      <c r="E46" s="75"/>
      <c r="F46" s="81" t="s">
        <v>20</v>
      </c>
      <c r="G46" s="54">
        <f aca="true" t="shared" si="6" ref="G46:M46">SUM(G45+G42+G39+G29+G26+G5)</f>
        <v>1369463</v>
      </c>
      <c r="H46" s="54">
        <f t="shared" si="6"/>
        <v>1406977</v>
      </c>
      <c r="I46" s="113">
        <f t="shared" si="6"/>
        <v>1395317</v>
      </c>
      <c r="J46" s="54">
        <f t="shared" si="6"/>
        <v>1417434</v>
      </c>
      <c r="K46" s="54">
        <f t="shared" si="6"/>
        <v>1416502</v>
      </c>
      <c r="L46" s="54">
        <f t="shared" si="6"/>
        <v>1477946</v>
      </c>
      <c r="M46" s="54">
        <f t="shared" si="6"/>
        <v>1473016</v>
      </c>
      <c r="N46" s="89"/>
    </row>
    <row r="47" spans="1:14" s="33" customFormat="1" ht="16.5">
      <c r="A47" s="51" t="s">
        <v>153</v>
      </c>
      <c r="B47" s="51"/>
      <c r="C47" s="68" t="s">
        <v>154</v>
      </c>
      <c r="D47" s="80"/>
      <c r="E47" s="68"/>
      <c r="F47" s="76" t="s">
        <v>155</v>
      </c>
      <c r="G47" s="42"/>
      <c r="H47" s="36"/>
      <c r="I47" s="111"/>
      <c r="J47" s="15"/>
      <c r="K47" s="20"/>
      <c r="L47" s="15"/>
      <c r="M47" s="20"/>
      <c r="N47" s="209"/>
    </row>
    <row r="48" spans="1:13" ht="31.5">
      <c r="A48" s="67" t="s">
        <v>153</v>
      </c>
      <c r="B48" s="67"/>
      <c r="C48" s="68" t="s">
        <v>154</v>
      </c>
      <c r="D48" s="69">
        <v>651002</v>
      </c>
      <c r="E48" s="68"/>
      <c r="F48" s="70" t="s">
        <v>156</v>
      </c>
      <c r="G48" s="36">
        <v>20149</v>
      </c>
      <c r="H48" s="36">
        <v>14920</v>
      </c>
      <c r="I48" s="110">
        <v>14920</v>
      </c>
      <c r="J48" s="36">
        <v>12198</v>
      </c>
      <c r="K48" s="38">
        <v>12198</v>
      </c>
      <c r="L48" s="36">
        <v>10284</v>
      </c>
      <c r="M48" s="38">
        <v>10284</v>
      </c>
    </row>
    <row r="49" spans="1:13" ht="15.75">
      <c r="A49" s="67" t="s">
        <v>153</v>
      </c>
      <c r="B49" s="67"/>
      <c r="C49" s="68" t="s">
        <v>154</v>
      </c>
      <c r="D49" s="69">
        <v>821005</v>
      </c>
      <c r="E49" s="68"/>
      <c r="F49" s="70" t="s">
        <v>157</v>
      </c>
      <c r="G49" s="36">
        <v>111465</v>
      </c>
      <c r="H49" s="36">
        <v>87953</v>
      </c>
      <c r="I49" s="110">
        <v>87953</v>
      </c>
      <c r="J49" s="36">
        <v>40950</v>
      </c>
      <c r="K49" s="36">
        <v>40950</v>
      </c>
      <c r="L49" s="36">
        <v>40950</v>
      </c>
      <c r="M49" s="36">
        <v>40950</v>
      </c>
    </row>
    <row r="50" spans="1:14" s="35" customFormat="1" ht="15.75">
      <c r="A50" s="51" t="s">
        <v>153</v>
      </c>
      <c r="B50" s="51"/>
      <c r="C50" s="75"/>
      <c r="D50" s="80"/>
      <c r="E50" s="75"/>
      <c r="F50" s="81" t="s">
        <v>158</v>
      </c>
      <c r="G50" s="26">
        <f>SUM(G48:G49)</f>
        <v>131614</v>
      </c>
      <c r="H50" s="26">
        <f aca="true" t="shared" si="7" ref="H50:M50">SUM(H48:H49)</f>
        <v>102873</v>
      </c>
      <c r="I50" s="114">
        <f t="shared" si="7"/>
        <v>102873</v>
      </c>
      <c r="J50" s="26">
        <f t="shared" si="7"/>
        <v>53148</v>
      </c>
      <c r="K50" s="26">
        <f t="shared" si="7"/>
        <v>53148</v>
      </c>
      <c r="L50" s="26">
        <f t="shared" si="7"/>
        <v>51234</v>
      </c>
      <c r="M50" s="26">
        <f t="shared" si="7"/>
        <v>51234</v>
      </c>
      <c r="N50" s="89"/>
    </row>
    <row r="51" spans="1:14" s="29" customFormat="1" ht="56.25">
      <c r="A51" s="51" t="s">
        <v>159</v>
      </c>
      <c r="B51" s="51"/>
      <c r="C51" s="71"/>
      <c r="D51" s="51"/>
      <c r="E51" s="68"/>
      <c r="F51" s="53" t="s">
        <v>160</v>
      </c>
      <c r="G51" s="41"/>
      <c r="H51" s="15"/>
      <c r="I51" s="115"/>
      <c r="J51" s="15"/>
      <c r="K51" s="215"/>
      <c r="L51" s="36"/>
      <c r="M51" s="56"/>
      <c r="N51" s="55"/>
    </row>
    <row r="52" spans="1:14" s="33" customFormat="1" ht="16.5">
      <c r="A52" s="51" t="s">
        <v>159</v>
      </c>
      <c r="B52" s="51" t="s">
        <v>161</v>
      </c>
      <c r="C52" s="75" t="s">
        <v>162</v>
      </c>
      <c r="D52" s="51"/>
      <c r="E52" s="68"/>
      <c r="F52" s="76" t="s">
        <v>163</v>
      </c>
      <c r="G52" s="42"/>
      <c r="H52" s="36"/>
      <c r="I52" s="111"/>
      <c r="J52" s="15"/>
      <c r="K52" s="49"/>
      <c r="L52" s="36"/>
      <c r="M52" s="49"/>
      <c r="N52" s="209"/>
    </row>
    <row r="53" spans="1:13" ht="15.75">
      <c r="A53" s="67" t="s">
        <v>159</v>
      </c>
      <c r="B53" s="67" t="s">
        <v>161</v>
      </c>
      <c r="C53" s="68" t="s">
        <v>162</v>
      </c>
      <c r="D53" s="67"/>
      <c r="E53" s="68"/>
      <c r="F53" s="70" t="s">
        <v>164</v>
      </c>
      <c r="G53" s="36">
        <v>359523</v>
      </c>
      <c r="H53" s="36">
        <v>373608</v>
      </c>
      <c r="I53" s="110">
        <v>361000</v>
      </c>
      <c r="J53" s="36">
        <v>402833</v>
      </c>
      <c r="K53" s="38">
        <v>368000</v>
      </c>
      <c r="L53" s="36">
        <v>429399</v>
      </c>
      <c r="M53" s="38">
        <v>380000</v>
      </c>
    </row>
    <row r="54" spans="1:13" ht="47.25">
      <c r="A54" s="67" t="s">
        <v>159</v>
      </c>
      <c r="B54" s="67" t="s">
        <v>161</v>
      </c>
      <c r="C54" s="68" t="s">
        <v>162</v>
      </c>
      <c r="D54" s="67"/>
      <c r="E54" s="68"/>
      <c r="F54" s="70" t="s">
        <v>165</v>
      </c>
      <c r="G54" s="36">
        <v>17360</v>
      </c>
      <c r="H54" s="36">
        <v>7642</v>
      </c>
      <c r="I54" s="110">
        <v>7642</v>
      </c>
      <c r="J54" s="36">
        <v>2610</v>
      </c>
      <c r="K54" s="38"/>
      <c r="L54" s="36"/>
      <c r="M54" s="38"/>
    </row>
    <row r="55" spans="1:13" ht="31.5">
      <c r="A55" s="67" t="s">
        <v>159</v>
      </c>
      <c r="B55" s="67" t="s">
        <v>161</v>
      </c>
      <c r="C55" s="68" t="s">
        <v>162</v>
      </c>
      <c r="D55" s="67">
        <v>713005</v>
      </c>
      <c r="E55" s="68"/>
      <c r="F55" s="70" t="s">
        <v>640</v>
      </c>
      <c r="G55" s="43">
        <v>0</v>
      </c>
      <c r="H55" s="36">
        <v>38000</v>
      </c>
      <c r="I55" s="110"/>
      <c r="J55" s="36">
        <v>38000</v>
      </c>
      <c r="K55" s="38"/>
      <c r="L55" s="36"/>
      <c r="M55" s="38"/>
    </row>
    <row r="56" spans="1:13" ht="47.25">
      <c r="A56" s="67" t="s">
        <v>159</v>
      </c>
      <c r="B56" s="67" t="s">
        <v>161</v>
      </c>
      <c r="C56" s="68" t="s">
        <v>162</v>
      </c>
      <c r="D56" s="67"/>
      <c r="E56" s="68"/>
      <c r="F56" s="70" t="s">
        <v>641</v>
      </c>
      <c r="G56" s="43">
        <v>0</v>
      </c>
      <c r="H56" s="36">
        <v>5000</v>
      </c>
      <c r="I56" s="110"/>
      <c r="J56" s="36"/>
      <c r="K56" s="38"/>
      <c r="L56" s="36"/>
      <c r="M56" s="38"/>
    </row>
    <row r="57" spans="1:13" ht="47.25">
      <c r="A57" s="67" t="s">
        <v>159</v>
      </c>
      <c r="B57" s="67" t="s">
        <v>161</v>
      </c>
      <c r="C57" s="68" t="s">
        <v>162</v>
      </c>
      <c r="D57" s="67"/>
      <c r="E57" s="68"/>
      <c r="F57" s="70" t="s">
        <v>642</v>
      </c>
      <c r="G57" s="43"/>
      <c r="H57" s="36">
        <v>3700</v>
      </c>
      <c r="I57" s="110"/>
      <c r="J57" s="36"/>
      <c r="K57" s="38"/>
      <c r="L57" s="36"/>
      <c r="M57" s="38"/>
    </row>
    <row r="58" spans="1:13" ht="47.25">
      <c r="A58" s="67" t="s">
        <v>159</v>
      </c>
      <c r="B58" s="67" t="s">
        <v>161</v>
      </c>
      <c r="C58" s="68" t="s">
        <v>162</v>
      </c>
      <c r="D58" s="67"/>
      <c r="E58" s="68"/>
      <c r="F58" s="70" t="s">
        <v>643</v>
      </c>
      <c r="G58" s="43"/>
      <c r="H58" s="36">
        <v>5300</v>
      </c>
      <c r="I58" s="110"/>
      <c r="J58" s="36"/>
      <c r="K58" s="38"/>
      <c r="L58" s="36"/>
      <c r="M58" s="38"/>
    </row>
    <row r="59" spans="1:13" ht="31.5">
      <c r="A59" s="67" t="s">
        <v>159</v>
      </c>
      <c r="B59" s="67" t="s">
        <v>161</v>
      </c>
      <c r="C59" s="68" t="s">
        <v>162</v>
      </c>
      <c r="D59" s="67"/>
      <c r="E59" s="68"/>
      <c r="F59" s="70" t="s">
        <v>644</v>
      </c>
      <c r="G59" s="43"/>
      <c r="H59" s="36"/>
      <c r="I59" s="110"/>
      <c r="J59" s="36">
        <v>5000</v>
      </c>
      <c r="K59" s="38"/>
      <c r="L59" s="36"/>
      <c r="M59" s="38"/>
    </row>
    <row r="60" spans="1:13" ht="15.75">
      <c r="A60" s="67" t="s">
        <v>159</v>
      </c>
      <c r="B60" s="67" t="s">
        <v>161</v>
      </c>
      <c r="C60" s="68" t="s">
        <v>162</v>
      </c>
      <c r="D60" s="67"/>
      <c r="E60" s="68"/>
      <c r="F60" s="70" t="s">
        <v>645</v>
      </c>
      <c r="G60" s="43"/>
      <c r="H60" s="36"/>
      <c r="I60" s="110"/>
      <c r="J60" s="36"/>
      <c r="K60" s="38"/>
      <c r="L60" s="36">
        <v>149378</v>
      </c>
      <c r="M60" s="38"/>
    </row>
    <row r="61" spans="1:13" ht="47.25">
      <c r="A61" s="67" t="s">
        <v>159</v>
      </c>
      <c r="B61" s="67" t="s">
        <v>161</v>
      </c>
      <c r="C61" s="68" t="s">
        <v>162</v>
      </c>
      <c r="D61" s="67">
        <v>713005</v>
      </c>
      <c r="E61" s="68"/>
      <c r="F61" s="70" t="s">
        <v>166</v>
      </c>
      <c r="G61" s="36">
        <v>30922</v>
      </c>
      <c r="H61" s="36"/>
      <c r="I61" s="110"/>
      <c r="J61" s="36"/>
      <c r="K61" s="38"/>
      <c r="L61" s="36"/>
      <c r="M61" s="38"/>
    </row>
    <row r="62" spans="1:13" ht="15.75">
      <c r="A62" s="67"/>
      <c r="B62" s="67" t="s">
        <v>161</v>
      </c>
      <c r="C62" s="68"/>
      <c r="D62" s="67"/>
      <c r="E62" s="68"/>
      <c r="F62" s="70" t="s">
        <v>111</v>
      </c>
      <c r="G62" s="38">
        <f>SUM(G53:G61)</f>
        <v>407805</v>
      </c>
      <c r="H62" s="38">
        <f aca="true" t="shared" si="8" ref="H62:M62">SUM(H53:H61)</f>
        <v>433250</v>
      </c>
      <c r="I62" s="112">
        <f t="shared" si="8"/>
        <v>368642</v>
      </c>
      <c r="J62" s="38">
        <f t="shared" si="8"/>
        <v>448443</v>
      </c>
      <c r="K62" s="38">
        <f t="shared" si="8"/>
        <v>368000</v>
      </c>
      <c r="L62" s="36">
        <f t="shared" si="8"/>
        <v>578777</v>
      </c>
      <c r="M62" s="38">
        <f t="shared" si="8"/>
        <v>380000</v>
      </c>
    </row>
    <row r="63" spans="1:14" s="12" customFormat="1" ht="15.75">
      <c r="A63" s="141"/>
      <c r="B63" s="141"/>
      <c r="C63" s="142"/>
      <c r="D63" s="141"/>
      <c r="E63" s="142"/>
      <c r="F63" s="128"/>
      <c r="G63" s="143"/>
      <c r="H63" s="143"/>
      <c r="I63" s="143"/>
      <c r="J63" s="143"/>
      <c r="K63" s="143"/>
      <c r="L63" s="127"/>
      <c r="M63" s="143"/>
      <c r="N63" s="31"/>
    </row>
    <row r="64" spans="1:14" s="12" customFormat="1" ht="15.75">
      <c r="A64" s="141"/>
      <c r="B64" s="141"/>
      <c r="C64" s="142"/>
      <c r="D64" s="141"/>
      <c r="E64" s="142"/>
      <c r="F64" s="128"/>
      <c r="G64" s="143"/>
      <c r="H64" s="143"/>
      <c r="I64" s="143"/>
      <c r="J64" s="143"/>
      <c r="K64" s="143"/>
      <c r="L64" s="127"/>
      <c r="M64" s="143"/>
      <c r="N64" s="31"/>
    </row>
    <row r="65" spans="1:14" s="12" customFormat="1" ht="15.75">
      <c r="A65" s="141"/>
      <c r="B65" s="141"/>
      <c r="C65" s="142"/>
      <c r="D65" s="141"/>
      <c r="E65" s="142"/>
      <c r="F65" s="128"/>
      <c r="G65" s="143"/>
      <c r="H65" s="143"/>
      <c r="I65" s="143"/>
      <c r="J65" s="143"/>
      <c r="K65" s="143"/>
      <c r="L65" s="127"/>
      <c r="M65" s="143"/>
      <c r="N65" s="31"/>
    </row>
    <row r="66" spans="1:14" s="11" customFormat="1" ht="56.25" customHeight="1">
      <c r="A66" s="90" t="s">
        <v>99</v>
      </c>
      <c r="B66" s="90" t="s">
        <v>100</v>
      </c>
      <c r="C66" s="90" t="s">
        <v>101</v>
      </c>
      <c r="D66" s="90" t="s">
        <v>772</v>
      </c>
      <c r="E66" s="90" t="s">
        <v>102</v>
      </c>
      <c r="F66" s="90" t="s">
        <v>103</v>
      </c>
      <c r="G66" s="184" t="s">
        <v>601</v>
      </c>
      <c r="H66" s="90" t="s">
        <v>602</v>
      </c>
      <c r="I66" s="105" t="s">
        <v>603</v>
      </c>
      <c r="J66" s="90" t="s">
        <v>604</v>
      </c>
      <c r="K66" s="90" t="s">
        <v>605</v>
      </c>
      <c r="L66" s="90" t="s">
        <v>606</v>
      </c>
      <c r="M66" s="90" t="s">
        <v>607</v>
      </c>
      <c r="N66" s="213"/>
    </row>
    <row r="67" spans="1:14" s="33" customFormat="1" ht="16.5">
      <c r="A67" s="132" t="s">
        <v>159</v>
      </c>
      <c r="B67" s="132" t="s">
        <v>167</v>
      </c>
      <c r="C67" s="133"/>
      <c r="D67" s="132"/>
      <c r="E67" s="134"/>
      <c r="F67" s="135" t="s">
        <v>168</v>
      </c>
      <c r="G67" s="136"/>
      <c r="H67" s="137"/>
      <c r="I67" s="138"/>
      <c r="J67" s="137"/>
      <c r="K67" s="145"/>
      <c r="L67" s="137"/>
      <c r="M67" s="145"/>
      <c r="N67" s="209"/>
    </row>
    <row r="68" spans="1:13" ht="15.75">
      <c r="A68" s="67" t="s">
        <v>159</v>
      </c>
      <c r="B68" s="67" t="s">
        <v>167</v>
      </c>
      <c r="C68" s="71" t="s">
        <v>169</v>
      </c>
      <c r="D68" s="67"/>
      <c r="E68" s="68"/>
      <c r="F68" s="70" t="s">
        <v>168</v>
      </c>
      <c r="G68" s="36">
        <v>7203</v>
      </c>
      <c r="H68" s="36">
        <v>7920</v>
      </c>
      <c r="I68" s="110">
        <v>7200</v>
      </c>
      <c r="J68" s="36">
        <v>8715</v>
      </c>
      <c r="K68" s="38">
        <v>8000</v>
      </c>
      <c r="L68" s="36">
        <v>9500</v>
      </c>
      <c r="M68" s="38">
        <v>8300</v>
      </c>
    </row>
    <row r="69" spans="1:13" ht="15.75">
      <c r="A69" s="67"/>
      <c r="B69" s="67" t="s">
        <v>167</v>
      </c>
      <c r="C69" s="71"/>
      <c r="D69" s="67"/>
      <c r="E69" s="68"/>
      <c r="F69" s="70" t="s">
        <v>111</v>
      </c>
      <c r="G69" s="38">
        <f>SUM(G68)</f>
        <v>7203</v>
      </c>
      <c r="H69" s="38">
        <f aca="true" t="shared" si="9" ref="H69:M69">SUM(H68)</f>
        <v>7920</v>
      </c>
      <c r="I69" s="112">
        <f t="shared" si="9"/>
        <v>7200</v>
      </c>
      <c r="J69" s="38">
        <f t="shared" si="9"/>
        <v>8715</v>
      </c>
      <c r="K69" s="38">
        <f t="shared" si="9"/>
        <v>8000</v>
      </c>
      <c r="L69" s="36">
        <f t="shared" si="9"/>
        <v>9500</v>
      </c>
      <c r="M69" s="38">
        <f t="shared" si="9"/>
        <v>8300</v>
      </c>
    </row>
    <row r="70" spans="1:14" s="33" customFormat="1" ht="16.5">
      <c r="A70" s="51" t="s">
        <v>159</v>
      </c>
      <c r="B70" s="51" t="s">
        <v>170</v>
      </c>
      <c r="C70" s="71"/>
      <c r="D70" s="51"/>
      <c r="E70" s="68"/>
      <c r="F70" s="76" t="s">
        <v>171</v>
      </c>
      <c r="G70" s="42"/>
      <c r="H70" s="36"/>
      <c r="I70" s="111"/>
      <c r="J70" s="36"/>
      <c r="K70" s="49"/>
      <c r="L70" s="36"/>
      <c r="M70" s="49"/>
      <c r="N70" s="209"/>
    </row>
    <row r="71" spans="1:13" ht="15.75">
      <c r="A71" s="67" t="s">
        <v>159</v>
      </c>
      <c r="B71" s="67" t="s">
        <v>170</v>
      </c>
      <c r="C71" s="68" t="s">
        <v>172</v>
      </c>
      <c r="D71" s="67"/>
      <c r="E71" s="68"/>
      <c r="F71" s="70" t="s">
        <v>171</v>
      </c>
      <c r="G71" s="36">
        <v>3817</v>
      </c>
      <c r="H71" s="36">
        <v>3980</v>
      </c>
      <c r="I71" s="110">
        <v>3600</v>
      </c>
      <c r="J71" s="36">
        <v>4355</v>
      </c>
      <c r="K71" s="38">
        <v>3980</v>
      </c>
      <c r="L71" s="36">
        <v>4780</v>
      </c>
      <c r="M71" s="38">
        <v>4200</v>
      </c>
    </row>
    <row r="72" spans="1:13" ht="15.75">
      <c r="A72" s="67"/>
      <c r="B72" s="67" t="s">
        <v>170</v>
      </c>
      <c r="C72" s="68"/>
      <c r="D72" s="67"/>
      <c r="E72" s="68"/>
      <c r="F72" s="70" t="s">
        <v>111</v>
      </c>
      <c r="G72" s="38">
        <f>SUM(G71)</f>
        <v>3817</v>
      </c>
      <c r="H72" s="38">
        <f aca="true" t="shared" si="10" ref="H72:M72">SUM(H71)</f>
        <v>3980</v>
      </c>
      <c r="I72" s="112">
        <f t="shared" si="10"/>
        <v>3600</v>
      </c>
      <c r="J72" s="38">
        <f t="shared" si="10"/>
        <v>4355</v>
      </c>
      <c r="K72" s="38">
        <f t="shared" si="10"/>
        <v>3980</v>
      </c>
      <c r="L72" s="36">
        <f t="shared" si="10"/>
        <v>4780</v>
      </c>
      <c r="M72" s="38">
        <f t="shared" si="10"/>
        <v>4200</v>
      </c>
    </row>
    <row r="73" spans="1:14" s="35" customFormat="1" ht="15.75">
      <c r="A73" s="51" t="s">
        <v>159</v>
      </c>
      <c r="B73" s="51"/>
      <c r="C73" s="75"/>
      <c r="D73" s="51"/>
      <c r="E73" s="75"/>
      <c r="F73" s="81" t="s">
        <v>20</v>
      </c>
      <c r="G73" s="26">
        <f aca="true" t="shared" si="11" ref="G73:M73">SUM(G72+G69+G62)</f>
        <v>418825</v>
      </c>
      <c r="H73" s="26">
        <f t="shared" si="11"/>
        <v>445150</v>
      </c>
      <c r="I73" s="114">
        <f t="shared" si="11"/>
        <v>379442</v>
      </c>
      <c r="J73" s="26">
        <f t="shared" si="11"/>
        <v>461513</v>
      </c>
      <c r="K73" s="26">
        <f t="shared" si="11"/>
        <v>379980</v>
      </c>
      <c r="L73" s="54">
        <f t="shared" si="11"/>
        <v>593057</v>
      </c>
      <c r="M73" s="26">
        <f t="shared" si="11"/>
        <v>392500</v>
      </c>
      <c r="N73" s="89"/>
    </row>
    <row r="74" spans="1:14" s="29" customFormat="1" ht="18.75">
      <c r="A74" s="51" t="s">
        <v>173</v>
      </c>
      <c r="B74" s="51"/>
      <c r="C74" s="71"/>
      <c r="D74" s="51"/>
      <c r="E74" s="68"/>
      <c r="F74" s="53" t="s">
        <v>174</v>
      </c>
      <c r="G74" s="41"/>
      <c r="H74" s="15"/>
      <c r="I74" s="115"/>
      <c r="J74" s="15"/>
      <c r="K74" s="215"/>
      <c r="L74" s="36"/>
      <c r="M74" s="56"/>
      <c r="N74" s="55"/>
    </row>
    <row r="75" spans="1:14" s="33" customFormat="1" ht="16.5">
      <c r="A75" s="51" t="s">
        <v>173</v>
      </c>
      <c r="B75" s="51" t="s">
        <v>175</v>
      </c>
      <c r="C75" s="71"/>
      <c r="D75" s="51"/>
      <c r="E75" s="68"/>
      <c r="F75" s="76" t="s">
        <v>176</v>
      </c>
      <c r="G75" s="42"/>
      <c r="H75" s="36"/>
      <c r="I75" s="111"/>
      <c r="J75" s="15"/>
      <c r="K75" s="49"/>
      <c r="L75" s="36"/>
      <c r="M75" s="49"/>
      <c r="N75" s="209"/>
    </row>
    <row r="76" spans="1:13" ht="31.5">
      <c r="A76" s="67" t="s">
        <v>173</v>
      </c>
      <c r="B76" s="67" t="s">
        <v>175</v>
      </c>
      <c r="C76" s="68" t="s">
        <v>177</v>
      </c>
      <c r="D76" s="69">
        <v>717002</v>
      </c>
      <c r="E76" s="68" t="s">
        <v>114</v>
      </c>
      <c r="F76" s="70" t="s">
        <v>178</v>
      </c>
      <c r="G76" s="36">
        <v>3983</v>
      </c>
      <c r="H76" s="36">
        <v>4000</v>
      </c>
      <c r="I76" s="110">
        <v>3500</v>
      </c>
      <c r="J76" s="36">
        <v>4000</v>
      </c>
      <c r="K76" s="38">
        <v>3500</v>
      </c>
      <c r="L76" s="36">
        <v>4000</v>
      </c>
      <c r="M76" s="38">
        <v>3900</v>
      </c>
    </row>
    <row r="77" spans="1:13" ht="47.25">
      <c r="A77" s="67" t="s">
        <v>173</v>
      </c>
      <c r="B77" s="67" t="s">
        <v>175</v>
      </c>
      <c r="C77" s="68" t="s">
        <v>177</v>
      </c>
      <c r="D77" s="69">
        <v>644001</v>
      </c>
      <c r="E77" s="73" t="s">
        <v>773</v>
      </c>
      <c r="F77" s="70" t="s">
        <v>647</v>
      </c>
      <c r="G77" s="36"/>
      <c r="H77" s="36">
        <v>20000</v>
      </c>
      <c r="I77" s="110">
        <v>16597</v>
      </c>
      <c r="J77" s="36"/>
      <c r="K77" s="38"/>
      <c r="L77" s="36"/>
      <c r="M77" s="38"/>
    </row>
    <row r="78" spans="1:13" ht="15.75">
      <c r="A78" s="67" t="s">
        <v>173</v>
      </c>
      <c r="B78" s="67" t="s">
        <v>175</v>
      </c>
      <c r="C78" s="68" t="s">
        <v>177</v>
      </c>
      <c r="D78" s="69"/>
      <c r="E78" s="68"/>
      <c r="F78" s="70" t="s">
        <v>648</v>
      </c>
      <c r="G78" s="36"/>
      <c r="H78" s="36">
        <v>15000</v>
      </c>
      <c r="I78" s="110"/>
      <c r="J78" s="36"/>
      <c r="K78" s="38"/>
      <c r="L78" s="36"/>
      <c r="M78" s="38"/>
    </row>
    <row r="79" spans="1:13" ht="15.75">
      <c r="A79" s="67"/>
      <c r="B79" s="67" t="s">
        <v>175</v>
      </c>
      <c r="C79" s="68"/>
      <c r="D79" s="69"/>
      <c r="E79" s="68"/>
      <c r="F79" s="70" t="s">
        <v>111</v>
      </c>
      <c r="G79" s="36">
        <f aca="true" t="shared" si="12" ref="G79:M79">SUM(G76:G78)</f>
        <v>3983</v>
      </c>
      <c r="H79" s="36">
        <f t="shared" si="12"/>
        <v>39000</v>
      </c>
      <c r="I79" s="110">
        <f t="shared" si="12"/>
        <v>20097</v>
      </c>
      <c r="J79" s="36">
        <f t="shared" si="12"/>
        <v>4000</v>
      </c>
      <c r="K79" s="36">
        <f t="shared" si="12"/>
        <v>3500</v>
      </c>
      <c r="L79" s="36">
        <f t="shared" si="12"/>
        <v>4000</v>
      </c>
      <c r="M79" s="36">
        <f t="shared" si="12"/>
        <v>3900</v>
      </c>
    </row>
    <row r="80" spans="1:14" s="102" customFormat="1" ht="33">
      <c r="A80" s="25" t="s">
        <v>173</v>
      </c>
      <c r="B80" s="25" t="s">
        <v>649</v>
      </c>
      <c r="C80" s="98" t="s">
        <v>650</v>
      </c>
      <c r="D80" s="99"/>
      <c r="E80" s="100"/>
      <c r="F80" s="62" t="s">
        <v>651</v>
      </c>
      <c r="G80" s="16"/>
      <c r="H80" s="16"/>
      <c r="I80" s="110"/>
      <c r="J80" s="101"/>
      <c r="K80" s="16"/>
      <c r="L80" s="36"/>
      <c r="M80" s="36"/>
      <c r="N80" s="126"/>
    </row>
    <row r="81" spans="1:14" s="31" customFormat="1" ht="78.75">
      <c r="A81" s="63" t="s">
        <v>173</v>
      </c>
      <c r="B81" s="63" t="s">
        <v>649</v>
      </c>
      <c r="C81" s="65" t="s">
        <v>650</v>
      </c>
      <c r="D81" s="99">
        <v>723001</v>
      </c>
      <c r="E81" s="103" t="s">
        <v>611</v>
      </c>
      <c r="F81" s="70" t="s">
        <v>652</v>
      </c>
      <c r="G81" s="36"/>
      <c r="H81" s="36">
        <v>30000</v>
      </c>
      <c r="I81" s="110">
        <v>0</v>
      </c>
      <c r="J81" s="101"/>
      <c r="K81" s="36"/>
      <c r="L81" s="36"/>
      <c r="M81" s="36"/>
      <c r="N81" s="127"/>
    </row>
    <row r="82" spans="1:13" ht="63">
      <c r="A82" s="63" t="s">
        <v>173</v>
      </c>
      <c r="B82" s="63" t="s">
        <v>649</v>
      </c>
      <c r="C82" s="65" t="s">
        <v>650</v>
      </c>
      <c r="D82" s="99">
        <v>723001</v>
      </c>
      <c r="E82" s="103" t="s">
        <v>611</v>
      </c>
      <c r="F82" s="70" t="s">
        <v>653</v>
      </c>
      <c r="G82" s="36"/>
      <c r="H82" s="36">
        <v>10000</v>
      </c>
      <c r="I82" s="110">
        <v>0</v>
      </c>
      <c r="J82" s="36"/>
      <c r="K82" s="36"/>
      <c r="L82" s="36"/>
      <c r="M82" s="36"/>
    </row>
    <row r="83" spans="1:13" ht="31.5">
      <c r="A83" s="63" t="s">
        <v>173</v>
      </c>
      <c r="B83" s="63" t="s">
        <v>649</v>
      </c>
      <c r="C83" s="65" t="s">
        <v>650</v>
      </c>
      <c r="D83" s="99"/>
      <c r="E83" s="103"/>
      <c r="F83" s="70" t="s">
        <v>688</v>
      </c>
      <c r="G83" s="36"/>
      <c r="H83" s="36">
        <v>20000</v>
      </c>
      <c r="I83" s="110"/>
      <c r="J83" s="36"/>
      <c r="K83" s="36"/>
      <c r="L83" s="36"/>
      <c r="M83" s="36"/>
    </row>
    <row r="84" spans="1:13" ht="15.75">
      <c r="A84" s="63"/>
      <c r="B84" s="63" t="s">
        <v>649</v>
      </c>
      <c r="C84" s="65"/>
      <c r="D84" s="99"/>
      <c r="E84" s="103"/>
      <c r="F84" s="70" t="s">
        <v>111</v>
      </c>
      <c r="G84" s="36">
        <f aca="true" t="shared" si="13" ref="G84:M84">SUM(G81:G83)</f>
        <v>0</v>
      </c>
      <c r="H84" s="36">
        <f t="shared" si="13"/>
        <v>60000</v>
      </c>
      <c r="I84" s="110">
        <f t="shared" si="13"/>
        <v>0</v>
      </c>
      <c r="J84" s="36">
        <f t="shared" si="13"/>
        <v>0</v>
      </c>
      <c r="K84" s="36">
        <f t="shared" si="13"/>
        <v>0</v>
      </c>
      <c r="L84" s="36">
        <f t="shared" si="13"/>
        <v>0</v>
      </c>
      <c r="M84" s="36">
        <f t="shared" si="13"/>
        <v>0</v>
      </c>
    </row>
    <row r="85" spans="1:14" s="33" customFormat="1" ht="33">
      <c r="A85" s="51" t="s">
        <v>173</v>
      </c>
      <c r="B85" s="51" t="s">
        <v>179</v>
      </c>
      <c r="C85" s="75" t="s">
        <v>180</v>
      </c>
      <c r="D85" s="51"/>
      <c r="E85" s="68"/>
      <c r="F85" s="76" t="s">
        <v>181</v>
      </c>
      <c r="G85" s="42"/>
      <c r="H85" s="36"/>
      <c r="I85" s="110"/>
      <c r="J85" s="36"/>
      <c r="K85" s="49"/>
      <c r="L85" s="95"/>
      <c r="M85" s="49"/>
      <c r="N85" s="209"/>
    </row>
    <row r="86" spans="1:13" ht="31.5">
      <c r="A86" s="67" t="s">
        <v>173</v>
      </c>
      <c r="B86" s="67" t="s">
        <v>179</v>
      </c>
      <c r="C86" s="68" t="s">
        <v>180</v>
      </c>
      <c r="D86" s="69">
        <v>637004</v>
      </c>
      <c r="E86" s="68" t="s">
        <v>182</v>
      </c>
      <c r="F86" s="70" t="s">
        <v>751</v>
      </c>
      <c r="G86" s="36">
        <v>697072</v>
      </c>
      <c r="H86" s="36">
        <v>700000</v>
      </c>
      <c r="I86" s="110">
        <v>700000</v>
      </c>
      <c r="J86" s="36">
        <v>714000</v>
      </c>
      <c r="K86" s="36">
        <v>700000</v>
      </c>
      <c r="L86" s="93">
        <v>728000</v>
      </c>
      <c r="M86" s="38">
        <v>710000</v>
      </c>
    </row>
    <row r="87" spans="1:13" ht="31.5">
      <c r="A87" s="67" t="s">
        <v>173</v>
      </c>
      <c r="B87" s="67" t="s">
        <v>179</v>
      </c>
      <c r="C87" s="68" t="s">
        <v>180</v>
      </c>
      <c r="D87" s="69">
        <v>637004</v>
      </c>
      <c r="E87" s="68" t="s">
        <v>183</v>
      </c>
      <c r="F87" s="70" t="s">
        <v>184</v>
      </c>
      <c r="G87" s="36">
        <v>664</v>
      </c>
      <c r="H87" s="36">
        <v>664</v>
      </c>
      <c r="I87" s="110">
        <v>664</v>
      </c>
      <c r="J87" s="36">
        <v>664</v>
      </c>
      <c r="K87" s="36">
        <v>664</v>
      </c>
      <c r="L87" s="93">
        <v>664</v>
      </c>
      <c r="M87" s="36">
        <v>664</v>
      </c>
    </row>
    <row r="88" spans="1:13" ht="31.5">
      <c r="A88" s="67" t="s">
        <v>173</v>
      </c>
      <c r="B88" s="67" t="s">
        <v>179</v>
      </c>
      <c r="C88" s="68" t="s">
        <v>180</v>
      </c>
      <c r="D88" s="69">
        <v>637004</v>
      </c>
      <c r="E88" s="68" t="s">
        <v>185</v>
      </c>
      <c r="F88" s="70" t="s">
        <v>186</v>
      </c>
      <c r="G88" s="36">
        <v>33194</v>
      </c>
      <c r="H88" s="36">
        <v>35000</v>
      </c>
      <c r="I88" s="110">
        <v>35000</v>
      </c>
      <c r="J88" s="36">
        <v>35000</v>
      </c>
      <c r="K88" s="36">
        <v>35000</v>
      </c>
      <c r="L88" s="93">
        <v>35000</v>
      </c>
      <c r="M88" s="36">
        <v>35000</v>
      </c>
    </row>
    <row r="89" spans="1:14" s="28" customFormat="1" ht="15.75">
      <c r="A89" s="67" t="s">
        <v>173</v>
      </c>
      <c r="B89" s="67" t="s">
        <v>179</v>
      </c>
      <c r="C89" s="68" t="s">
        <v>180</v>
      </c>
      <c r="D89" s="69">
        <v>637004</v>
      </c>
      <c r="E89" s="78" t="s">
        <v>187</v>
      </c>
      <c r="F89" s="70" t="s">
        <v>188</v>
      </c>
      <c r="G89" s="36">
        <v>13278</v>
      </c>
      <c r="H89" s="36">
        <v>14000</v>
      </c>
      <c r="I89" s="110">
        <v>6500</v>
      </c>
      <c r="J89" s="36">
        <v>14000</v>
      </c>
      <c r="K89" s="36">
        <v>13000</v>
      </c>
      <c r="L89" s="93">
        <v>14000</v>
      </c>
      <c r="M89" s="36">
        <v>13000</v>
      </c>
      <c r="N89" s="31"/>
    </row>
    <row r="90" spans="1:13" ht="31.5">
      <c r="A90" s="67" t="s">
        <v>173</v>
      </c>
      <c r="B90" s="67" t="s">
        <v>179</v>
      </c>
      <c r="C90" s="68" t="s">
        <v>180</v>
      </c>
      <c r="D90" s="69">
        <v>633006</v>
      </c>
      <c r="E90" s="68" t="s">
        <v>114</v>
      </c>
      <c r="F90" s="70" t="s">
        <v>189</v>
      </c>
      <c r="G90" s="36">
        <v>3319</v>
      </c>
      <c r="H90" s="36">
        <v>3300</v>
      </c>
      <c r="I90" s="110">
        <v>0</v>
      </c>
      <c r="J90" s="36">
        <v>3300</v>
      </c>
      <c r="K90" s="38">
        <v>2000</v>
      </c>
      <c r="L90" s="93">
        <v>3300</v>
      </c>
      <c r="M90" s="38">
        <v>3300</v>
      </c>
    </row>
    <row r="91" spans="1:13" ht="31.5">
      <c r="A91" s="67" t="s">
        <v>173</v>
      </c>
      <c r="B91" s="67" t="s">
        <v>179</v>
      </c>
      <c r="C91" s="68" t="s">
        <v>180</v>
      </c>
      <c r="D91" s="69">
        <v>635006</v>
      </c>
      <c r="E91" s="73" t="s">
        <v>608</v>
      </c>
      <c r="F91" s="70" t="s">
        <v>609</v>
      </c>
      <c r="G91" s="36"/>
      <c r="H91" s="36">
        <v>9500</v>
      </c>
      <c r="I91" s="110">
        <v>9500</v>
      </c>
      <c r="J91" s="36">
        <v>9500</v>
      </c>
      <c r="K91" s="36">
        <v>9500</v>
      </c>
      <c r="L91" s="93">
        <v>9500</v>
      </c>
      <c r="M91" s="93">
        <v>9500</v>
      </c>
    </row>
    <row r="92" spans="1:13" ht="15.75">
      <c r="A92" s="67"/>
      <c r="B92" s="67" t="s">
        <v>179</v>
      </c>
      <c r="C92" s="68"/>
      <c r="D92" s="69"/>
      <c r="E92" s="68"/>
      <c r="F92" s="70" t="s">
        <v>111</v>
      </c>
      <c r="G92" s="36">
        <f aca="true" t="shared" si="14" ref="G92:M92">SUM(G86:G91)</f>
        <v>747527</v>
      </c>
      <c r="H92" s="36">
        <f t="shared" si="14"/>
        <v>762464</v>
      </c>
      <c r="I92" s="110">
        <f t="shared" si="14"/>
        <v>751664</v>
      </c>
      <c r="J92" s="36">
        <f t="shared" si="14"/>
        <v>776464</v>
      </c>
      <c r="K92" s="36">
        <f t="shared" si="14"/>
        <v>760164</v>
      </c>
      <c r="L92" s="36">
        <f t="shared" si="14"/>
        <v>790464</v>
      </c>
      <c r="M92" s="36">
        <f t="shared" si="14"/>
        <v>771464</v>
      </c>
    </row>
    <row r="93" spans="1:14" s="33" customFormat="1" ht="33">
      <c r="A93" s="51" t="s">
        <v>173</v>
      </c>
      <c r="B93" s="51" t="s">
        <v>190</v>
      </c>
      <c r="C93" s="75" t="s">
        <v>180</v>
      </c>
      <c r="D93" s="51"/>
      <c r="E93" s="68"/>
      <c r="F93" s="76" t="s">
        <v>191</v>
      </c>
      <c r="G93" s="36"/>
      <c r="H93" s="36"/>
      <c r="I93" s="110"/>
      <c r="J93" s="36"/>
      <c r="K93" s="49"/>
      <c r="L93" s="95"/>
      <c r="M93" s="49"/>
      <c r="N93" s="209"/>
    </row>
    <row r="94" spans="1:13" ht="15.75">
      <c r="A94" s="67" t="s">
        <v>173</v>
      </c>
      <c r="B94" s="67" t="s">
        <v>190</v>
      </c>
      <c r="C94" s="68" t="s">
        <v>180</v>
      </c>
      <c r="D94" s="69">
        <v>637004</v>
      </c>
      <c r="E94" s="68" t="s">
        <v>192</v>
      </c>
      <c r="F94" s="70" t="s">
        <v>193</v>
      </c>
      <c r="G94" s="36">
        <v>99582</v>
      </c>
      <c r="H94" s="36">
        <v>106300</v>
      </c>
      <c r="I94" s="110">
        <v>105000</v>
      </c>
      <c r="J94" s="36">
        <v>106300</v>
      </c>
      <c r="K94" s="36">
        <v>106300</v>
      </c>
      <c r="L94" s="36">
        <v>106300</v>
      </c>
      <c r="M94" s="36">
        <v>106300</v>
      </c>
    </row>
    <row r="95" spans="1:13" ht="31.5">
      <c r="A95" s="67" t="s">
        <v>173</v>
      </c>
      <c r="B95" s="67" t="s">
        <v>190</v>
      </c>
      <c r="C95" s="68" t="s">
        <v>180</v>
      </c>
      <c r="D95" s="69">
        <v>636001</v>
      </c>
      <c r="E95" s="68" t="s">
        <v>192</v>
      </c>
      <c r="F95" s="70" t="s">
        <v>194</v>
      </c>
      <c r="G95" s="36">
        <v>730</v>
      </c>
      <c r="H95" s="36">
        <v>731</v>
      </c>
      <c r="I95" s="110">
        <v>731</v>
      </c>
      <c r="J95" s="36">
        <v>731</v>
      </c>
      <c r="K95" s="36">
        <v>731</v>
      </c>
      <c r="L95" s="36">
        <v>731</v>
      </c>
      <c r="M95" s="36">
        <v>731</v>
      </c>
    </row>
    <row r="96" spans="1:14" s="12" customFormat="1" ht="15.75">
      <c r="A96" s="204"/>
      <c r="B96" s="204"/>
      <c r="C96" s="204"/>
      <c r="D96" s="204"/>
      <c r="E96" s="204"/>
      <c r="F96" s="128"/>
      <c r="G96" s="31"/>
      <c r="H96" s="46"/>
      <c r="I96" s="229"/>
      <c r="J96" s="46"/>
      <c r="K96" s="143"/>
      <c r="L96" s="212"/>
      <c r="M96" s="143"/>
      <c r="N96" s="31"/>
    </row>
    <row r="97" spans="1:14" s="12" customFormat="1" ht="15.75">
      <c r="A97" s="141"/>
      <c r="B97" s="141"/>
      <c r="C97" s="142"/>
      <c r="D97" s="153"/>
      <c r="E97" s="142"/>
      <c r="F97" s="128"/>
      <c r="G97" s="127"/>
      <c r="H97" s="127"/>
      <c r="I97" s="127"/>
      <c r="J97" s="127"/>
      <c r="K97" s="127"/>
      <c r="L97" s="127"/>
      <c r="M97" s="127"/>
      <c r="N97" s="31"/>
    </row>
    <row r="98" spans="1:14" s="12" customFormat="1" ht="15.75">
      <c r="A98" s="173"/>
      <c r="B98" s="173"/>
      <c r="C98" s="174"/>
      <c r="D98" s="175"/>
      <c r="E98" s="174"/>
      <c r="F98" s="176"/>
      <c r="G98" s="177"/>
      <c r="H98" s="177"/>
      <c r="I98" s="177"/>
      <c r="J98" s="177"/>
      <c r="K98" s="177"/>
      <c r="L98" s="177"/>
      <c r="M98" s="177"/>
      <c r="N98" s="31"/>
    </row>
    <row r="99" spans="1:14" s="11" customFormat="1" ht="56.25" customHeight="1">
      <c r="A99" s="90" t="s">
        <v>99</v>
      </c>
      <c r="B99" s="90" t="s">
        <v>100</v>
      </c>
      <c r="C99" s="90" t="s">
        <v>101</v>
      </c>
      <c r="D99" s="90" t="s">
        <v>772</v>
      </c>
      <c r="E99" s="90" t="s">
        <v>102</v>
      </c>
      <c r="F99" s="90" t="s">
        <v>103</v>
      </c>
      <c r="G99" s="184" t="s">
        <v>601</v>
      </c>
      <c r="H99" s="90" t="s">
        <v>602</v>
      </c>
      <c r="I99" s="105" t="s">
        <v>603</v>
      </c>
      <c r="J99" s="90" t="s">
        <v>604</v>
      </c>
      <c r="K99" s="90" t="s">
        <v>605</v>
      </c>
      <c r="L99" s="90" t="s">
        <v>606</v>
      </c>
      <c r="M99" s="90" t="s">
        <v>607</v>
      </c>
      <c r="N99" s="213"/>
    </row>
    <row r="100" spans="1:13" ht="47.25">
      <c r="A100" s="129" t="s">
        <v>173</v>
      </c>
      <c r="B100" s="129" t="s">
        <v>190</v>
      </c>
      <c r="C100" s="130" t="s">
        <v>180</v>
      </c>
      <c r="D100" s="146">
        <v>637004</v>
      </c>
      <c r="E100" s="130" t="s">
        <v>195</v>
      </c>
      <c r="F100" s="131" t="s">
        <v>196</v>
      </c>
      <c r="G100" s="144">
        <v>33194</v>
      </c>
      <c r="H100" s="144">
        <v>35000</v>
      </c>
      <c r="I100" s="147">
        <v>35000</v>
      </c>
      <c r="J100" s="144">
        <v>35000</v>
      </c>
      <c r="K100" s="144">
        <v>35000</v>
      </c>
      <c r="L100" s="144">
        <v>35000</v>
      </c>
      <c r="M100" s="144">
        <v>35000</v>
      </c>
    </row>
    <row r="101" spans="1:13" ht="47.25">
      <c r="A101" s="67" t="s">
        <v>173</v>
      </c>
      <c r="B101" s="67" t="s">
        <v>190</v>
      </c>
      <c r="C101" s="68" t="s">
        <v>180</v>
      </c>
      <c r="D101" s="69">
        <v>633006</v>
      </c>
      <c r="E101" s="73" t="s">
        <v>197</v>
      </c>
      <c r="F101" s="70" t="s">
        <v>198</v>
      </c>
      <c r="G101" s="36">
        <v>5503</v>
      </c>
      <c r="H101" s="36"/>
      <c r="I101" s="110"/>
      <c r="J101" s="36"/>
      <c r="K101" s="38"/>
      <c r="L101" s="93"/>
      <c r="M101" s="38"/>
    </row>
    <row r="102" spans="1:13" ht="15.75">
      <c r="A102" s="67"/>
      <c r="B102" s="67" t="s">
        <v>190</v>
      </c>
      <c r="C102" s="68"/>
      <c r="D102" s="69"/>
      <c r="E102" s="68"/>
      <c r="F102" s="70" t="s">
        <v>111</v>
      </c>
      <c r="G102" s="36">
        <f aca="true" t="shared" si="15" ref="G102:M102">SUM(G94:G101)</f>
        <v>139009</v>
      </c>
      <c r="H102" s="36">
        <f t="shared" si="15"/>
        <v>142031</v>
      </c>
      <c r="I102" s="110">
        <f t="shared" si="15"/>
        <v>140731</v>
      </c>
      <c r="J102" s="36">
        <f t="shared" si="15"/>
        <v>142031</v>
      </c>
      <c r="K102" s="36">
        <f t="shared" si="15"/>
        <v>142031</v>
      </c>
      <c r="L102" s="36">
        <f t="shared" si="15"/>
        <v>142031</v>
      </c>
      <c r="M102" s="36">
        <f t="shared" si="15"/>
        <v>142031</v>
      </c>
    </row>
    <row r="103" spans="1:14" s="33" customFormat="1" ht="33">
      <c r="A103" s="51" t="s">
        <v>173</v>
      </c>
      <c r="B103" s="51" t="s">
        <v>199</v>
      </c>
      <c r="C103" s="68"/>
      <c r="D103" s="51"/>
      <c r="E103" s="68"/>
      <c r="F103" s="76" t="s">
        <v>200</v>
      </c>
      <c r="G103" s="36"/>
      <c r="H103" s="36"/>
      <c r="I103" s="110"/>
      <c r="J103" s="36"/>
      <c r="K103" s="49"/>
      <c r="L103" s="95"/>
      <c r="M103" s="49"/>
      <c r="N103" s="209"/>
    </row>
    <row r="104" spans="1:13" ht="47.25">
      <c r="A104" s="67" t="s">
        <v>173</v>
      </c>
      <c r="B104" s="67" t="s">
        <v>199</v>
      </c>
      <c r="C104" s="68" t="s">
        <v>180</v>
      </c>
      <c r="D104" s="69">
        <v>644001</v>
      </c>
      <c r="E104" s="73" t="s">
        <v>201</v>
      </c>
      <c r="F104" s="70" t="s">
        <v>202</v>
      </c>
      <c r="G104" s="36">
        <v>195844</v>
      </c>
      <c r="H104" s="36">
        <v>229037</v>
      </c>
      <c r="I104" s="110">
        <v>195800</v>
      </c>
      <c r="J104" s="36">
        <v>229146</v>
      </c>
      <c r="K104" s="38">
        <v>200000</v>
      </c>
      <c r="L104" s="36">
        <v>229146</v>
      </c>
      <c r="M104" s="38">
        <v>200000</v>
      </c>
    </row>
    <row r="105" spans="1:13" ht="31.5">
      <c r="A105" s="67" t="s">
        <v>173</v>
      </c>
      <c r="B105" s="67" t="s">
        <v>199</v>
      </c>
      <c r="C105" s="68" t="s">
        <v>203</v>
      </c>
      <c r="D105" s="69">
        <v>644001</v>
      </c>
      <c r="E105" s="73" t="s">
        <v>204</v>
      </c>
      <c r="F105" s="70" t="s">
        <v>205</v>
      </c>
      <c r="G105" s="36">
        <v>9792</v>
      </c>
      <c r="H105" s="36">
        <v>10437</v>
      </c>
      <c r="I105" s="110">
        <v>7602</v>
      </c>
      <c r="J105" s="36">
        <v>10610</v>
      </c>
      <c r="K105" s="38">
        <v>8000</v>
      </c>
      <c r="L105" s="36">
        <v>11158</v>
      </c>
      <c r="M105" s="38">
        <v>9000</v>
      </c>
    </row>
    <row r="106" spans="1:13" ht="31.5">
      <c r="A106" s="67" t="s">
        <v>173</v>
      </c>
      <c r="B106" s="67" t="s">
        <v>199</v>
      </c>
      <c r="C106" s="68" t="s">
        <v>206</v>
      </c>
      <c r="D106" s="69">
        <v>635006</v>
      </c>
      <c r="E106" s="73" t="s">
        <v>207</v>
      </c>
      <c r="F106" s="70" t="s">
        <v>208</v>
      </c>
      <c r="G106" s="36">
        <v>0</v>
      </c>
      <c r="H106" s="36"/>
      <c r="I106" s="110"/>
      <c r="J106" s="36"/>
      <c r="K106" s="38"/>
      <c r="L106" s="36"/>
      <c r="M106" s="38"/>
    </row>
    <row r="107" spans="1:13" s="31" customFormat="1" ht="31.5">
      <c r="A107" s="67" t="s">
        <v>173</v>
      </c>
      <c r="B107" s="67" t="s">
        <v>199</v>
      </c>
      <c r="C107" s="68" t="s">
        <v>203</v>
      </c>
      <c r="D107" s="67">
        <v>633006</v>
      </c>
      <c r="E107" s="68" t="s">
        <v>114</v>
      </c>
      <c r="F107" s="70" t="s">
        <v>209</v>
      </c>
      <c r="G107" s="36">
        <v>3319</v>
      </c>
      <c r="H107" s="36">
        <v>4000</v>
      </c>
      <c r="I107" s="110">
        <v>0</v>
      </c>
      <c r="J107" s="36">
        <v>4000</v>
      </c>
      <c r="K107" s="38">
        <v>0</v>
      </c>
      <c r="L107" s="36">
        <v>4000</v>
      </c>
      <c r="M107" s="38">
        <v>4000</v>
      </c>
    </row>
    <row r="108" spans="1:13" s="31" customFormat="1" ht="15.75">
      <c r="A108" s="67"/>
      <c r="B108" s="67" t="s">
        <v>199</v>
      </c>
      <c r="C108" s="68"/>
      <c r="D108" s="67"/>
      <c r="E108" s="68"/>
      <c r="F108" s="70" t="s">
        <v>111</v>
      </c>
      <c r="G108" s="36">
        <f>SUM(G104:G107)</f>
        <v>208955</v>
      </c>
      <c r="H108" s="36">
        <f aca="true" t="shared" si="16" ref="H108:M108">SUM(H104:H107)</f>
        <v>243474</v>
      </c>
      <c r="I108" s="110">
        <f t="shared" si="16"/>
        <v>203402</v>
      </c>
      <c r="J108" s="36">
        <f t="shared" si="16"/>
        <v>243756</v>
      </c>
      <c r="K108" s="36">
        <f t="shared" si="16"/>
        <v>208000</v>
      </c>
      <c r="L108" s="36">
        <f t="shared" si="16"/>
        <v>244304</v>
      </c>
      <c r="M108" s="36">
        <f t="shared" si="16"/>
        <v>213000</v>
      </c>
    </row>
    <row r="109" spans="1:14" s="33" customFormat="1" ht="16.5">
      <c r="A109" s="51" t="s">
        <v>173</v>
      </c>
      <c r="B109" s="51" t="s">
        <v>210</v>
      </c>
      <c r="C109" s="68" t="s">
        <v>203</v>
      </c>
      <c r="D109" s="51"/>
      <c r="E109" s="68"/>
      <c r="F109" s="76" t="s">
        <v>211</v>
      </c>
      <c r="G109" s="36"/>
      <c r="H109" s="36"/>
      <c r="I109" s="110"/>
      <c r="J109" s="36"/>
      <c r="K109" s="49"/>
      <c r="L109" s="36"/>
      <c r="M109" s="49"/>
      <c r="N109" s="209"/>
    </row>
    <row r="110" spans="1:13" ht="31.5">
      <c r="A110" s="67" t="s">
        <v>173</v>
      </c>
      <c r="B110" s="67" t="s">
        <v>210</v>
      </c>
      <c r="C110" s="68" t="s">
        <v>203</v>
      </c>
      <c r="D110" s="69">
        <v>644001</v>
      </c>
      <c r="E110" s="73" t="s">
        <v>212</v>
      </c>
      <c r="F110" s="70" t="s">
        <v>213</v>
      </c>
      <c r="G110" s="36">
        <v>574587</v>
      </c>
      <c r="H110" s="36">
        <v>657356</v>
      </c>
      <c r="I110" s="110">
        <v>550000</v>
      </c>
      <c r="J110" s="36">
        <v>703619</v>
      </c>
      <c r="K110" s="38">
        <v>600000</v>
      </c>
      <c r="L110" s="36">
        <v>705282</v>
      </c>
      <c r="M110" s="38">
        <v>620000</v>
      </c>
    </row>
    <row r="111" spans="1:13" ht="15.75">
      <c r="A111" s="67" t="s">
        <v>173</v>
      </c>
      <c r="B111" s="67" t="s">
        <v>210</v>
      </c>
      <c r="C111" s="68" t="s">
        <v>203</v>
      </c>
      <c r="D111" s="67">
        <v>637011</v>
      </c>
      <c r="E111" s="68" t="s">
        <v>114</v>
      </c>
      <c r="F111" s="70" t="s">
        <v>214</v>
      </c>
      <c r="G111" s="36">
        <v>6639</v>
      </c>
      <c r="H111" s="36">
        <v>10000</v>
      </c>
      <c r="I111" s="110"/>
      <c r="J111" s="36">
        <v>7000</v>
      </c>
      <c r="K111" s="36">
        <v>7000</v>
      </c>
      <c r="L111" s="36">
        <v>7000</v>
      </c>
      <c r="M111" s="36">
        <v>7000</v>
      </c>
    </row>
    <row r="112" spans="1:13" ht="15.75">
      <c r="A112" s="67" t="s">
        <v>173</v>
      </c>
      <c r="B112" s="67" t="s">
        <v>210</v>
      </c>
      <c r="C112" s="68" t="s">
        <v>203</v>
      </c>
      <c r="D112" s="67">
        <v>635006</v>
      </c>
      <c r="E112" s="68" t="s">
        <v>215</v>
      </c>
      <c r="F112" s="70" t="s">
        <v>216</v>
      </c>
      <c r="G112" s="36">
        <v>13278</v>
      </c>
      <c r="H112" s="36">
        <v>13000</v>
      </c>
      <c r="I112" s="110">
        <v>13000</v>
      </c>
      <c r="J112" s="36">
        <v>13000</v>
      </c>
      <c r="K112" s="36">
        <v>13000</v>
      </c>
      <c r="L112" s="36">
        <v>13000</v>
      </c>
      <c r="M112" s="36">
        <v>13000</v>
      </c>
    </row>
    <row r="113" spans="1:13" s="31" customFormat="1" ht="31.5">
      <c r="A113" s="67" t="s">
        <v>173</v>
      </c>
      <c r="B113" s="67" t="s">
        <v>210</v>
      </c>
      <c r="C113" s="68" t="s">
        <v>203</v>
      </c>
      <c r="D113" s="67">
        <v>636001</v>
      </c>
      <c r="E113" s="68" t="s">
        <v>217</v>
      </c>
      <c r="F113" s="70" t="s">
        <v>218</v>
      </c>
      <c r="G113" s="36">
        <v>266</v>
      </c>
      <c r="H113" s="36">
        <v>266</v>
      </c>
      <c r="I113" s="110">
        <v>266</v>
      </c>
      <c r="J113" s="36">
        <v>266</v>
      </c>
      <c r="K113" s="36">
        <v>266</v>
      </c>
      <c r="L113" s="36">
        <v>266</v>
      </c>
      <c r="M113" s="36">
        <v>266</v>
      </c>
    </row>
    <row r="114" spans="1:13" ht="15.75">
      <c r="A114" s="67"/>
      <c r="B114" s="67" t="s">
        <v>210</v>
      </c>
      <c r="C114" s="68"/>
      <c r="D114" s="67"/>
      <c r="E114" s="68"/>
      <c r="F114" s="70" t="s">
        <v>111</v>
      </c>
      <c r="G114" s="38">
        <f>SUM(G110:G113)</f>
        <v>594770</v>
      </c>
      <c r="H114" s="38">
        <f aca="true" t="shared" si="17" ref="H114:M114">SUM(H110:H113)</f>
        <v>680622</v>
      </c>
      <c r="I114" s="112">
        <f t="shared" si="17"/>
        <v>563266</v>
      </c>
      <c r="J114" s="38">
        <f t="shared" si="17"/>
        <v>723885</v>
      </c>
      <c r="K114" s="38">
        <f t="shared" si="17"/>
        <v>620266</v>
      </c>
      <c r="L114" s="38">
        <f t="shared" si="17"/>
        <v>725548</v>
      </c>
      <c r="M114" s="38">
        <f t="shared" si="17"/>
        <v>640266</v>
      </c>
    </row>
    <row r="115" spans="1:14" s="33" customFormat="1" ht="16.5">
      <c r="A115" s="51" t="s">
        <v>173</v>
      </c>
      <c r="B115" s="51" t="s">
        <v>219</v>
      </c>
      <c r="C115" s="75" t="s">
        <v>220</v>
      </c>
      <c r="D115" s="51"/>
      <c r="E115" s="68"/>
      <c r="F115" s="76" t="s">
        <v>221</v>
      </c>
      <c r="G115" s="36"/>
      <c r="H115" s="36"/>
      <c r="I115" s="110"/>
      <c r="J115" s="36"/>
      <c r="K115" s="49"/>
      <c r="L115" s="36"/>
      <c r="M115" s="49"/>
      <c r="N115" s="209"/>
    </row>
    <row r="116" spans="1:13" ht="15.75">
      <c r="A116" s="67" t="s">
        <v>173</v>
      </c>
      <c r="B116" s="67" t="s">
        <v>219</v>
      </c>
      <c r="C116" s="68" t="s">
        <v>220</v>
      </c>
      <c r="D116" s="67">
        <v>632001</v>
      </c>
      <c r="E116" s="68" t="s">
        <v>114</v>
      </c>
      <c r="F116" s="70" t="s">
        <v>222</v>
      </c>
      <c r="G116" s="36">
        <v>198163</v>
      </c>
      <c r="H116" s="36">
        <v>185000</v>
      </c>
      <c r="I116" s="110">
        <v>185000</v>
      </c>
      <c r="J116" s="36">
        <v>185000</v>
      </c>
      <c r="K116" s="36">
        <v>185000</v>
      </c>
      <c r="L116" s="36">
        <v>190000</v>
      </c>
      <c r="M116" s="36">
        <v>185000</v>
      </c>
    </row>
    <row r="117" spans="1:13" ht="31.5">
      <c r="A117" s="67" t="s">
        <v>173</v>
      </c>
      <c r="B117" s="67" t="s">
        <v>219</v>
      </c>
      <c r="C117" s="68" t="s">
        <v>220</v>
      </c>
      <c r="D117" s="67">
        <v>635006</v>
      </c>
      <c r="E117" s="68"/>
      <c r="F117" s="70" t="s">
        <v>223</v>
      </c>
      <c r="G117" s="36"/>
      <c r="H117" s="36"/>
      <c r="I117" s="110"/>
      <c r="J117" s="36"/>
      <c r="K117" s="38"/>
      <c r="L117" s="36"/>
      <c r="M117" s="38"/>
    </row>
    <row r="118" spans="1:13" ht="31.5">
      <c r="A118" s="67" t="s">
        <v>173</v>
      </c>
      <c r="B118" s="67" t="s">
        <v>219</v>
      </c>
      <c r="C118" s="68" t="s">
        <v>220</v>
      </c>
      <c r="D118" s="69">
        <v>644001</v>
      </c>
      <c r="E118" s="73" t="s">
        <v>224</v>
      </c>
      <c r="F118" s="70" t="s">
        <v>225</v>
      </c>
      <c r="G118" s="36">
        <v>132371</v>
      </c>
      <c r="H118" s="36">
        <v>149372</v>
      </c>
      <c r="I118" s="110">
        <v>132350</v>
      </c>
      <c r="J118" s="36">
        <v>149372</v>
      </c>
      <c r="K118" s="38">
        <v>135000</v>
      </c>
      <c r="L118" s="36">
        <v>155000</v>
      </c>
      <c r="M118" s="38">
        <v>135000</v>
      </c>
    </row>
    <row r="119" spans="1:13" ht="31.5">
      <c r="A119" s="67" t="s">
        <v>173</v>
      </c>
      <c r="B119" s="67" t="s">
        <v>219</v>
      </c>
      <c r="C119" s="68" t="s">
        <v>220</v>
      </c>
      <c r="D119" s="69">
        <v>644001</v>
      </c>
      <c r="E119" s="73" t="s">
        <v>226</v>
      </c>
      <c r="F119" s="70" t="s">
        <v>227</v>
      </c>
      <c r="G119" s="36">
        <v>405</v>
      </c>
      <c r="H119" s="36"/>
      <c r="I119" s="110"/>
      <c r="J119" s="36"/>
      <c r="K119" s="38"/>
      <c r="L119" s="36"/>
      <c r="M119" s="38"/>
    </row>
    <row r="120" spans="1:13" ht="15.75">
      <c r="A120" s="67"/>
      <c r="B120" s="67" t="s">
        <v>219</v>
      </c>
      <c r="C120" s="68" t="s">
        <v>220</v>
      </c>
      <c r="D120" s="69">
        <v>633004</v>
      </c>
      <c r="E120" s="73" t="s">
        <v>226</v>
      </c>
      <c r="F120" s="70" t="s">
        <v>610</v>
      </c>
      <c r="G120" s="36"/>
      <c r="H120" s="36">
        <v>3000</v>
      </c>
      <c r="I120" s="110"/>
      <c r="J120" s="36"/>
      <c r="K120" s="38">
        <v>3000</v>
      </c>
      <c r="L120" s="36">
        <v>3000</v>
      </c>
      <c r="M120" s="38"/>
    </row>
    <row r="121" spans="1:13" ht="31.5">
      <c r="A121" s="67" t="s">
        <v>173</v>
      </c>
      <c r="B121" s="67" t="s">
        <v>219</v>
      </c>
      <c r="C121" s="68" t="s">
        <v>220</v>
      </c>
      <c r="D121" s="67">
        <v>644001</v>
      </c>
      <c r="E121" s="73" t="s">
        <v>228</v>
      </c>
      <c r="F121" s="70" t="s">
        <v>229</v>
      </c>
      <c r="G121" s="36">
        <v>1660</v>
      </c>
      <c r="H121" s="36">
        <v>1660</v>
      </c>
      <c r="I121" s="110">
        <v>1000</v>
      </c>
      <c r="J121" s="36">
        <v>2323</v>
      </c>
      <c r="K121" s="38">
        <v>1000</v>
      </c>
      <c r="L121" s="36">
        <v>2323</v>
      </c>
      <c r="M121" s="38">
        <v>1600</v>
      </c>
    </row>
    <row r="122" spans="1:14" s="28" customFormat="1" ht="63">
      <c r="A122" s="67" t="s">
        <v>173</v>
      </c>
      <c r="B122" s="67" t="s">
        <v>219</v>
      </c>
      <c r="C122" s="68" t="s">
        <v>220</v>
      </c>
      <c r="D122" s="67">
        <v>644001</v>
      </c>
      <c r="E122" s="82" t="s">
        <v>230</v>
      </c>
      <c r="F122" s="70" t="s">
        <v>231</v>
      </c>
      <c r="G122" s="36">
        <v>13278</v>
      </c>
      <c r="H122" s="36"/>
      <c r="I122" s="110"/>
      <c r="J122" s="36"/>
      <c r="K122" s="38"/>
      <c r="L122" s="36"/>
      <c r="M122" s="38"/>
      <c r="N122" s="31"/>
    </row>
    <row r="123" spans="1:13" ht="63">
      <c r="A123" s="67" t="s">
        <v>173</v>
      </c>
      <c r="B123" s="67" t="s">
        <v>219</v>
      </c>
      <c r="C123" s="68" t="s">
        <v>220</v>
      </c>
      <c r="D123" s="67">
        <v>644001</v>
      </c>
      <c r="E123" s="82" t="s">
        <v>611</v>
      </c>
      <c r="F123" s="70" t="s">
        <v>660</v>
      </c>
      <c r="G123" s="43"/>
      <c r="H123" s="36">
        <v>33000</v>
      </c>
      <c r="I123" s="110">
        <v>20000</v>
      </c>
      <c r="J123" s="36">
        <v>33000</v>
      </c>
      <c r="K123" s="38"/>
      <c r="L123" s="36">
        <v>33000</v>
      </c>
      <c r="M123" s="38">
        <v>33000</v>
      </c>
    </row>
    <row r="124" spans="1:13" ht="63">
      <c r="A124" s="67" t="s">
        <v>173</v>
      </c>
      <c r="B124" s="67" t="s">
        <v>219</v>
      </c>
      <c r="C124" s="68" t="s">
        <v>220</v>
      </c>
      <c r="D124" s="67">
        <v>717001</v>
      </c>
      <c r="E124" s="73" t="s">
        <v>776</v>
      </c>
      <c r="F124" s="70" t="s">
        <v>612</v>
      </c>
      <c r="G124" s="43"/>
      <c r="H124" s="36">
        <v>54000</v>
      </c>
      <c r="I124" s="110">
        <v>50000</v>
      </c>
      <c r="J124" s="36"/>
      <c r="K124" s="38"/>
      <c r="L124" s="36"/>
      <c r="M124" s="38"/>
    </row>
    <row r="125" spans="1:14" s="12" customFormat="1" ht="15.75">
      <c r="A125" s="141"/>
      <c r="B125" s="141"/>
      <c r="C125" s="142"/>
      <c r="D125" s="141"/>
      <c r="E125" s="155"/>
      <c r="F125" s="128"/>
      <c r="G125" s="156"/>
      <c r="H125" s="127"/>
      <c r="I125" s="127"/>
      <c r="J125" s="127"/>
      <c r="K125" s="143"/>
      <c r="L125" s="127"/>
      <c r="M125" s="143"/>
      <c r="N125" s="31"/>
    </row>
    <row r="126" spans="1:14" s="12" customFormat="1" ht="15.75">
      <c r="A126" s="141"/>
      <c r="B126" s="141"/>
      <c r="C126" s="142"/>
      <c r="D126" s="141"/>
      <c r="E126" s="155"/>
      <c r="F126" s="128"/>
      <c r="G126" s="156"/>
      <c r="H126" s="127"/>
      <c r="I126" s="127"/>
      <c r="J126" s="127"/>
      <c r="K126" s="143"/>
      <c r="L126" s="127"/>
      <c r="M126" s="143"/>
      <c r="N126" s="31"/>
    </row>
    <row r="127" spans="1:14" s="12" customFormat="1" ht="15.75">
      <c r="A127" s="141"/>
      <c r="B127" s="141"/>
      <c r="C127" s="142"/>
      <c r="D127" s="141"/>
      <c r="E127" s="155"/>
      <c r="F127" s="128"/>
      <c r="G127" s="156"/>
      <c r="H127" s="127"/>
      <c r="I127" s="127"/>
      <c r="J127" s="127"/>
      <c r="K127" s="143"/>
      <c r="L127" s="127"/>
      <c r="M127" s="143"/>
      <c r="N127" s="31"/>
    </row>
    <row r="128" spans="1:14" s="12" customFormat="1" ht="15.75">
      <c r="A128" s="141"/>
      <c r="B128" s="141"/>
      <c r="C128" s="142"/>
      <c r="D128" s="141"/>
      <c r="E128" s="155"/>
      <c r="F128" s="128"/>
      <c r="G128" s="156"/>
      <c r="H128" s="127"/>
      <c r="I128" s="127"/>
      <c r="J128" s="127"/>
      <c r="K128" s="143"/>
      <c r="L128" s="127"/>
      <c r="M128" s="143"/>
      <c r="N128" s="31"/>
    </row>
    <row r="129" spans="1:14" s="11" customFormat="1" ht="56.25" customHeight="1">
      <c r="A129" s="90" t="s">
        <v>99</v>
      </c>
      <c r="B129" s="90" t="s">
        <v>100</v>
      </c>
      <c r="C129" s="90" t="s">
        <v>101</v>
      </c>
      <c r="D129" s="90" t="s">
        <v>772</v>
      </c>
      <c r="E129" s="90" t="s">
        <v>102</v>
      </c>
      <c r="F129" s="90" t="s">
        <v>103</v>
      </c>
      <c r="G129" s="184" t="s">
        <v>601</v>
      </c>
      <c r="H129" s="90" t="s">
        <v>602</v>
      </c>
      <c r="I129" s="105" t="s">
        <v>603</v>
      </c>
      <c r="J129" s="90" t="s">
        <v>604</v>
      </c>
      <c r="K129" s="90" t="s">
        <v>605</v>
      </c>
      <c r="L129" s="90" t="s">
        <v>606</v>
      </c>
      <c r="M129" s="90" t="s">
        <v>607</v>
      </c>
      <c r="N129" s="213"/>
    </row>
    <row r="130" spans="1:13" ht="31.5">
      <c r="A130" s="148" t="s">
        <v>173</v>
      </c>
      <c r="B130" s="148" t="s">
        <v>219</v>
      </c>
      <c r="C130" s="134" t="s">
        <v>220</v>
      </c>
      <c r="D130" s="148"/>
      <c r="E130" s="149"/>
      <c r="F130" s="150" t="s">
        <v>613</v>
      </c>
      <c r="G130" s="154"/>
      <c r="H130" s="137"/>
      <c r="I130" s="151"/>
      <c r="J130" s="137">
        <v>83000</v>
      </c>
      <c r="K130" s="139">
        <v>54000</v>
      </c>
      <c r="L130" s="137"/>
      <c r="M130" s="139"/>
    </row>
    <row r="131" spans="1:13" ht="31.5">
      <c r="A131" s="67" t="s">
        <v>173</v>
      </c>
      <c r="B131" s="67" t="s">
        <v>219</v>
      </c>
      <c r="C131" s="68" t="s">
        <v>220</v>
      </c>
      <c r="D131" s="67"/>
      <c r="E131" s="73"/>
      <c r="F131" s="70" t="s">
        <v>614</v>
      </c>
      <c r="G131" s="43"/>
      <c r="H131" s="36"/>
      <c r="I131" s="110"/>
      <c r="J131" s="36"/>
      <c r="K131" s="38"/>
      <c r="L131" s="36">
        <v>34000</v>
      </c>
      <c r="M131" s="38"/>
    </row>
    <row r="132" spans="1:13" ht="47.25">
      <c r="A132" s="67" t="s">
        <v>173</v>
      </c>
      <c r="B132" s="67" t="s">
        <v>219</v>
      </c>
      <c r="C132" s="68" t="s">
        <v>220</v>
      </c>
      <c r="D132" s="67"/>
      <c r="E132" s="73"/>
      <c r="F132" s="70" t="s">
        <v>616</v>
      </c>
      <c r="G132" s="43"/>
      <c r="H132" s="36">
        <v>17000</v>
      </c>
      <c r="I132" s="110"/>
      <c r="J132" s="36"/>
      <c r="K132" s="38">
        <v>17000</v>
      </c>
      <c r="L132" s="36"/>
      <c r="M132" s="38"/>
    </row>
    <row r="133" spans="1:13" ht="15.75">
      <c r="A133" s="67" t="s">
        <v>173</v>
      </c>
      <c r="B133" s="67" t="s">
        <v>219</v>
      </c>
      <c r="C133" s="68" t="s">
        <v>220</v>
      </c>
      <c r="D133" s="67"/>
      <c r="E133" s="73"/>
      <c r="F133" s="70" t="s">
        <v>615</v>
      </c>
      <c r="G133" s="43"/>
      <c r="H133" s="36"/>
      <c r="I133" s="110"/>
      <c r="J133" s="36">
        <v>13000</v>
      </c>
      <c r="K133" s="38">
        <v>13000</v>
      </c>
      <c r="L133" s="36"/>
      <c r="M133" s="38"/>
    </row>
    <row r="134" spans="1:13" ht="126">
      <c r="A134" s="67" t="s">
        <v>173</v>
      </c>
      <c r="B134" s="67" t="s">
        <v>219</v>
      </c>
      <c r="C134" s="68" t="s">
        <v>220</v>
      </c>
      <c r="D134" s="67">
        <v>635006</v>
      </c>
      <c r="E134" s="68" t="s">
        <v>114</v>
      </c>
      <c r="F134" s="70" t="s">
        <v>232</v>
      </c>
      <c r="G134" s="36">
        <v>6639</v>
      </c>
      <c r="H134" s="36"/>
      <c r="I134" s="110"/>
      <c r="J134" s="36"/>
      <c r="K134" s="38"/>
      <c r="L134" s="36"/>
      <c r="M134" s="38"/>
    </row>
    <row r="135" spans="1:13" ht="15.75">
      <c r="A135" s="67"/>
      <c r="B135" s="67" t="s">
        <v>219</v>
      </c>
      <c r="C135" s="68"/>
      <c r="D135" s="67"/>
      <c r="E135" s="68"/>
      <c r="F135" s="70" t="s">
        <v>111</v>
      </c>
      <c r="G135" s="38">
        <f>SUM(G116:G134)</f>
        <v>352516</v>
      </c>
      <c r="H135" s="38">
        <f aca="true" t="shared" si="18" ref="H135:M135">SUM(H116:H134)</f>
        <v>443032</v>
      </c>
      <c r="I135" s="112">
        <f t="shared" si="18"/>
        <v>388350</v>
      </c>
      <c r="J135" s="38">
        <f t="shared" si="18"/>
        <v>465695</v>
      </c>
      <c r="K135" s="38">
        <f t="shared" si="18"/>
        <v>408000</v>
      </c>
      <c r="L135" s="38">
        <f t="shared" si="18"/>
        <v>417323</v>
      </c>
      <c r="M135" s="38">
        <f t="shared" si="18"/>
        <v>354600</v>
      </c>
    </row>
    <row r="136" spans="1:14" s="33" customFormat="1" ht="16.5">
      <c r="A136" s="51" t="s">
        <v>173</v>
      </c>
      <c r="B136" s="51" t="s">
        <v>233</v>
      </c>
      <c r="C136" s="68"/>
      <c r="D136" s="51"/>
      <c r="E136" s="68"/>
      <c r="F136" s="76" t="s">
        <v>234</v>
      </c>
      <c r="G136" s="42"/>
      <c r="H136" s="36"/>
      <c r="I136" s="110"/>
      <c r="J136" s="36"/>
      <c r="K136" s="49"/>
      <c r="L136" s="36"/>
      <c r="M136" s="49"/>
      <c r="N136" s="209"/>
    </row>
    <row r="137" spans="1:13" ht="47.25">
      <c r="A137" s="67" t="s">
        <v>173</v>
      </c>
      <c r="B137" s="67" t="s">
        <v>233</v>
      </c>
      <c r="C137" s="68" t="s">
        <v>235</v>
      </c>
      <c r="D137" s="67">
        <v>644001</v>
      </c>
      <c r="E137" s="73" t="s">
        <v>236</v>
      </c>
      <c r="F137" s="70" t="s">
        <v>237</v>
      </c>
      <c r="G137" s="36">
        <v>4979</v>
      </c>
      <c r="H137" s="36">
        <v>4979</v>
      </c>
      <c r="I137" s="110">
        <v>1000</v>
      </c>
      <c r="J137" s="36">
        <v>4979</v>
      </c>
      <c r="K137" s="38">
        <v>2500</v>
      </c>
      <c r="L137" s="36">
        <v>4979</v>
      </c>
      <c r="M137" s="38">
        <v>1000</v>
      </c>
    </row>
    <row r="138" spans="1:13" ht="31.5">
      <c r="A138" s="67" t="s">
        <v>173</v>
      </c>
      <c r="B138" s="67" t="s">
        <v>233</v>
      </c>
      <c r="C138" s="68" t="s">
        <v>235</v>
      </c>
      <c r="D138" s="67">
        <v>717001</v>
      </c>
      <c r="E138" s="68" t="s">
        <v>114</v>
      </c>
      <c r="F138" s="70" t="s">
        <v>661</v>
      </c>
      <c r="G138" s="36">
        <v>42986</v>
      </c>
      <c r="H138" s="36">
        <v>90000</v>
      </c>
      <c r="I138" s="110">
        <v>40000</v>
      </c>
      <c r="J138" s="36"/>
      <c r="K138" s="38">
        <v>50000</v>
      </c>
      <c r="L138" s="36"/>
      <c r="M138" s="38"/>
    </row>
    <row r="139" spans="1:13" ht="31.5">
      <c r="A139" s="67" t="s">
        <v>173</v>
      </c>
      <c r="B139" s="67" t="s">
        <v>233</v>
      </c>
      <c r="C139" s="68" t="s">
        <v>235</v>
      </c>
      <c r="D139" s="67">
        <v>644001</v>
      </c>
      <c r="E139" s="73" t="s">
        <v>780</v>
      </c>
      <c r="F139" s="70" t="s">
        <v>617</v>
      </c>
      <c r="G139" s="36"/>
      <c r="H139" s="36">
        <v>8000</v>
      </c>
      <c r="I139" s="110">
        <v>8000</v>
      </c>
      <c r="J139" s="36">
        <v>8500</v>
      </c>
      <c r="K139" s="38">
        <v>8500</v>
      </c>
      <c r="L139" s="36"/>
      <c r="M139" s="38"/>
    </row>
    <row r="140" spans="1:13" ht="15.75">
      <c r="A140" s="67"/>
      <c r="B140" s="67" t="s">
        <v>233</v>
      </c>
      <c r="C140" s="68"/>
      <c r="D140" s="67"/>
      <c r="E140" s="68"/>
      <c r="F140" s="70" t="s">
        <v>111</v>
      </c>
      <c r="G140" s="36">
        <f>SUM(G137:G139)</f>
        <v>47965</v>
      </c>
      <c r="H140" s="36">
        <f aca="true" t="shared" si="19" ref="H140:M140">SUM(H137:H139)</f>
        <v>102979</v>
      </c>
      <c r="I140" s="110">
        <f t="shared" si="19"/>
        <v>49000</v>
      </c>
      <c r="J140" s="36">
        <f t="shared" si="19"/>
        <v>13479</v>
      </c>
      <c r="K140" s="36">
        <f t="shared" si="19"/>
        <v>61000</v>
      </c>
      <c r="L140" s="36">
        <f t="shared" si="19"/>
        <v>4979</v>
      </c>
      <c r="M140" s="36">
        <f t="shared" si="19"/>
        <v>1000</v>
      </c>
    </row>
    <row r="141" spans="1:14" s="33" customFormat="1" ht="49.5">
      <c r="A141" s="51" t="s">
        <v>173</v>
      </c>
      <c r="B141" s="51" t="s">
        <v>238</v>
      </c>
      <c r="C141" s="68"/>
      <c r="D141" s="51"/>
      <c r="E141" s="68"/>
      <c r="F141" s="76" t="s">
        <v>239</v>
      </c>
      <c r="G141" s="42"/>
      <c r="H141" s="36"/>
      <c r="I141" s="110"/>
      <c r="J141" s="36"/>
      <c r="K141" s="49"/>
      <c r="L141" s="36"/>
      <c r="M141" s="49"/>
      <c r="N141" s="209"/>
    </row>
    <row r="142" spans="1:13" ht="31.5">
      <c r="A142" s="67" t="s">
        <v>173</v>
      </c>
      <c r="B142" s="67" t="s">
        <v>238</v>
      </c>
      <c r="C142" s="68" t="s">
        <v>203</v>
      </c>
      <c r="D142" s="67">
        <v>637011</v>
      </c>
      <c r="E142" s="73" t="s">
        <v>240</v>
      </c>
      <c r="F142" s="70" t="s">
        <v>241</v>
      </c>
      <c r="G142" s="36">
        <v>33194</v>
      </c>
      <c r="H142" s="36"/>
      <c r="I142" s="110"/>
      <c r="J142" s="36"/>
      <c r="K142" s="38"/>
      <c r="L142" s="36"/>
      <c r="M142" s="38"/>
    </row>
    <row r="143" spans="1:13" ht="63">
      <c r="A143" s="67" t="s">
        <v>173</v>
      </c>
      <c r="B143" s="67" t="s">
        <v>238</v>
      </c>
      <c r="C143" s="68" t="s">
        <v>203</v>
      </c>
      <c r="D143" s="67">
        <v>644001</v>
      </c>
      <c r="E143" s="73" t="s">
        <v>611</v>
      </c>
      <c r="F143" s="70" t="s">
        <v>618</v>
      </c>
      <c r="G143" s="36"/>
      <c r="H143" s="36">
        <v>10000</v>
      </c>
      <c r="I143" s="110">
        <v>10000</v>
      </c>
      <c r="J143" s="36"/>
      <c r="K143" s="38"/>
      <c r="L143" s="93"/>
      <c r="M143" s="38"/>
    </row>
    <row r="144" spans="1:13" ht="15.75">
      <c r="A144" s="67"/>
      <c r="B144" s="67" t="s">
        <v>238</v>
      </c>
      <c r="C144" s="68"/>
      <c r="D144" s="67"/>
      <c r="E144" s="68"/>
      <c r="F144" s="70" t="s">
        <v>111</v>
      </c>
      <c r="G144" s="36">
        <f aca="true" t="shared" si="20" ref="G144:M144">SUM(G142:G143)</f>
        <v>33194</v>
      </c>
      <c r="H144" s="36">
        <f t="shared" si="20"/>
        <v>10000</v>
      </c>
      <c r="I144" s="110">
        <f t="shared" si="20"/>
        <v>10000</v>
      </c>
      <c r="J144" s="36">
        <f t="shared" si="20"/>
        <v>0</v>
      </c>
      <c r="K144" s="36">
        <f t="shared" si="20"/>
        <v>0</v>
      </c>
      <c r="L144" s="36">
        <f t="shared" si="20"/>
        <v>0</v>
      </c>
      <c r="M144" s="36">
        <f t="shared" si="20"/>
        <v>0</v>
      </c>
    </row>
    <row r="145" spans="1:14" s="33" customFormat="1" ht="33">
      <c r="A145" s="51" t="s">
        <v>173</v>
      </c>
      <c r="B145" s="51" t="s">
        <v>242</v>
      </c>
      <c r="C145" s="68"/>
      <c r="D145" s="51"/>
      <c r="E145" s="68"/>
      <c r="F145" s="76" t="s">
        <v>243</v>
      </c>
      <c r="G145" s="42"/>
      <c r="H145" s="36"/>
      <c r="I145" s="110"/>
      <c r="J145" s="36"/>
      <c r="K145" s="49"/>
      <c r="L145" s="95"/>
      <c r="M145" s="49"/>
      <c r="N145" s="209"/>
    </row>
    <row r="146" spans="1:13" ht="30" customHeight="1">
      <c r="A146" s="67" t="s">
        <v>173</v>
      </c>
      <c r="B146" s="67" t="s">
        <v>242</v>
      </c>
      <c r="C146" s="68" t="s">
        <v>244</v>
      </c>
      <c r="D146" s="67">
        <v>637004</v>
      </c>
      <c r="E146" s="68" t="s">
        <v>245</v>
      </c>
      <c r="F146" s="70" t="s">
        <v>246</v>
      </c>
      <c r="G146" s="36">
        <v>2323</v>
      </c>
      <c r="H146" s="36">
        <v>2700</v>
      </c>
      <c r="I146" s="110">
        <v>2300</v>
      </c>
      <c r="J146" s="36">
        <v>2700</v>
      </c>
      <c r="K146" s="38">
        <v>2500</v>
      </c>
      <c r="L146" s="36">
        <v>2700</v>
      </c>
      <c r="M146" s="38">
        <v>2500</v>
      </c>
    </row>
    <row r="147" spans="1:13" ht="31.5">
      <c r="A147" s="67" t="s">
        <v>173</v>
      </c>
      <c r="B147" s="67" t="s">
        <v>242</v>
      </c>
      <c r="C147" s="68" t="s">
        <v>244</v>
      </c>
      <c r="D147" s="67">
        <v>637004</v>
      </c>
      <c r="E147" s="68" t="s">
        <v>114</v>
      </c>
      <c r="F147" s="70" t="s">
        <v>247</v>
      </c>
      <c r="G147" s="36">
        <v>332</v>
      </c>
      <c r="H147" s="36">
        <v>400</v>
      </c>
      <c r="I147" s="110">
        <v>330</v>
      </c>
      <c r="J147" s="36">
        <v>400</v>
      </c>
      <c r="K147" s="38">
        <v>330</v>
      </c>
      <c r="L147" s="36">
        <v>400</v>
      </c>
      <c r="M147" s="38">
        <v>330</v>
      </c>
    </row>
    <row r="148" spans="1:13" ht="15.75">
      <c r="A148" s="67" t="s">
        <v>173</v>
      </c>
      <c r="B148" s="67" t="s">
        <v>242</v>
      </c>
      <c r="C148" s="68" t="s">
        <v>203</v>
      </c>
      <c r="D148" s="67">
        <v>637004</v>
      </c>
      <c r="E148" s="68" t="s">
        <v>114</v>
      </c>
      <c r="F148" s="70" t="s">
        <v>248</v>
      </c>
      <c r="G148" s="36">
        <v>4979</v>
      </c>
      <c r="H148" s="36">
        <v>5000</v>
      </c>
      <c r="I148" s="110">
        <v>5000</v>
      </c>
      <c r="J148" s="36">
        <v>5000</v>
      </c>
      <c r="K148" s="36">
        <v>5000</v>
      </c>
      <c r="L148" s="36">
        <v>5000</v>
      </c>
      <c r="M148" s="36">
        <v>5000</v>
      </c>
    </row>
    <row r="149" spans="1:13" ht="15.75">
      <c r="A149" s="67" t="s">
        <v>173</v>
      </c>
      <c r="B149" s="67" t="s">
        <v>242</v>
      </c>
      <c r="C149" s="68" t="s">
        <v>203</v>
      </c>
      <c r="D149" s="67">
        <v>635006</v>
      </c>
      <c r="E149" s="68" t="s">
        <v>245</v>
      </c>
      <c r="F149" s="70" t="s">
        <v>249</v>
      </c>
      <c r="G149" s="36">
        <v>1660</v>
      </c>
      <c r="H149" s="36">
        <v>3000</v>
      </c>
      <c r="I149" s="110">
        <v>1600</v>
      </c>
      <c r="J149" s="36">
        <v>2500</v>
      </c>
      <c r="K149" s="38">
        <v>1700</v>
      </c>
      <c r="L149" s="36">
        <v>2500</v>
      </c>
      <c r="M149" s="38">
        <v>1700</v>
      </c>
    </row>
    <row r="150" spans="1:13" ht="15.75">
      <c r="A150" s="67"/>
      <c r="B150" s="67" t="s">
        <v>242</v>
      </c>
      <c r="C150" s="68"/>
      <c r="D150" s="67"/>
      <c r="E150" s="68"/>
      <c r="F150" s="70" t="s">
        <v>111</v>
      </c>
      <c r="G150" s="38">
        <f>SUM(G146:G149)</f>
        <v>9294</v>
      </c>
      <c r="H150" s="38">
        <f aca="true" t="shared" si="21" ref="H150:M150">SUM(H146:H149)</f>
        <v>11100</v>
      </c>
      <c r="I150" s="110">
        <f t="shared" si="21"/>
        <v>9230</v>
      </c>
      <c r="J150" s="38">
        <f t="shared" si="21"/>
        <v>10600</v>
      </c>
      <c r="K150" s="38">
        <f t="shared" si="21"/>
        <v>9530</v>
      </c>
      <c r="L150" s="38">
        <f t="shared" si="21"/>
        <v>10600</v>
      </c>
      <c r="M150" s="38">
        <f t="shared" si="21"/>
        <v>9530</v>
      </c>
    </row>
    <row r="151" spans="1:14" s="33" customFormat="1" ht="49.5">
      <c r="A151" s="51" t="s">
        <v>173</v>
      </c>
      <c r="B151" s="51" t="s">
        <v>250</v>
      </c>
      <c r="C151" s="68"/>
      <c r="D151" s="51"/>
      <c r="E151" s="68"/>
      <c r="F151" s="76" t="s">
        <v>251</v>
      </c>
      <c r="G151" s="42"/>
      <c r="H151" s="36"/>
      <c r="I151" s="110"/>
      <c r="J151" s="36"/>
      <c r="K151" s="49"/>
      <c r="L151" s="95"/>
      <c r="M151" s="49"/>
      <c r="N151" s="209"/>
    </row>
    <row r="152" spans="1:13" ht="31.5">
      <c r="A152" s="67" t="s">
        <v>173</v>
      </c>
      <c r="B152" s="67" t="s">
        <v>250</v>
      </c>
      <c r="C152" s="68" t="s">
        <v>252</v>
      </c>
      <c r="D152" s="67">
        <v>642001</v>
      </c>
      <c r="E152" s="68" t="s">
        <v>114</v>
      </c>
      <c r="F152" s="70" t="s">
        <v>253</v>
      </c>
      <c r="G152" s="43">
        <v>1328</v>
      </c>
      <c r="H152" s="36">
        <v>2000</v>
      </c>
      <c r="I152" s="110">
        <v>1300</v>
      </c>
      <c r="J152" s="36">
        <v>2000</v>
      </c>
      <c r="K152" s="38">
        <v>1300</v>
      </c>
      <c r="L152" s="36">
        <v>2000</v>
      </c>
      <c r="M152" s="38">
        <v>1300</v>
      </c>
    </row>
    <row r="153" spans="1:14" s="12" customFormat="1" ht="15.75">
      <c r="A153" s="169"/>
      <c r="B153" s="169"/>
      <c r="C153" s="170"/>
      <c r="D153" s="169"/>
      <c r="E153" s="170"/>
      <c r="F153" s="171"/>
      <c r="G153" s="178"/>
      <c r="H153" s="172"/>
      <c r="I153" s="172"/>
      <c r="J153" s="172"/>
      <c r="K153" s="179"/>
      <c r="L153" s="172"/>
      <c r="M153" s="179"/>
      <c r="N153" s="31"/>
    </row>
    <row r="154" spans="1:14" s="12" customFormat="1" ht="15.75">
      <c r="A154" s="141"/>
      <c r="B154" s="141"/>
      <c r="C154" s="142"/>
      <c r="D154" s="141"/>
      <c r="E154" s="142"/>
      <c r="F154" s="128"/>
      <c r="G154" s="156"/>
      <c r="H154" s="127"/>
      <c r="I154" s="127"/>
      <c r="J154" s="127"/>
      <c r="K154" s="143"/>
      <c r="L154" s="127"/>
      <c r="M154" s="143"/>
      <c r="N154" s="31"/>
    </row>
    <row r="155" spans="1:14" s="12" customFormat="1" ht="15.75">
      <c r="A155" s="141"/>
      <c r="B155" s="141"/>
      <c r="C155" s="142"/>
      <c r="D155" s="141"/>
      <c r="E155" s="142"/>
      <c r="F155" s="128"/>
      <c r="G155" s="156"/>
      <c r="H155" s="127"/>
      <c r="I155" s="127"/>
      <c r="J155" s="127"/>
      <c r="K155" s="143"/>
      <c r="L155" s="127"/>
      <c r="M155" s="143"/>
      <c r="N155" s="31"/>
    </row>
    <row r="156" spans="1:14" s="11" customFormat="1" ht="56.25" customHeight="1">
      <c r="A156" s="90" t="s">
        <v>99</v>
      </c>
      <c r="B156" s="90" t="s">
        <v>100</v>
      </c>
      <c r="C156" s="90" t="s">
        <v>101</v>
      </c>
      <c r="D156" s="90" t="s">
        <v>772</v>
      </c>
      <c r="E156" s="90" t="s">
        <v>102</v>
      </c>
      <c r="F156" s="90" t="s">
        <v>103</v>
      </c>
      <c r="G156" s="184" t="s">
        <v>601</v>
      </c>
      <c r="H156" s="90" t="s">
        <v>602</v>
      </c>
      <c r="I156" s="105" t="s">
        <v>603</v>
      </c>
      <c r="J156" s="90" t="s">
        <v>604</v>
      </c>
      <c r="K156" s="90" t="s">
        <v>605</v>
      </c>
      <c r="L156" s="90" t="s">
        <v>606</v>
      </c>
      <c r="M156" s="90" t="s">
        <v>607</v>
      </c>
      <c r="N156" s="213"/>
    </row>
    <row r="157" spans="1:13" ht="78.75">
      <c r="A157" s="148" t="s">
        <v>173</v>
      </c>
      <c r="B157" s="148" t="s">
        <v>250</v>
      </c>
      <c r="C157" s="134" t="s">
        <v>252</v>
      </c>
      <c r="D157" s="148">
        <v>642001</v>
      </c>
      <c r="E157" s="134" t="s">
        <v>254</v>
      </c>
      <c r="F157" s="150" t="s">
        <v>255</v>
      </c>
      <c r="G157" s="137">
        <v>1660</v>
      </c>
      <c r="H157" s="137"/>
      <c r="I157" s="151"/>
      <c r="J157" s="137"/>
      <c r="K157" s="139"/>
      <c r="L157" s="152"/>
      <c r="M157" s="139"/>
    </row>
    <row r="158" spans="1:13" ht="15.75">
      <c r="A158" s="67"/>
      <c r="B158" s="67" t="s">
        <v>250</v>
      </c>
      <c r="C158" s="68"/>
      <c r="D158" s="67"/>
      <c r="E158" s="68"/>
      <c r="F158" s="70" t="s">
        <v>111</v>
      </c>
      <c r="G158" s="38">
        <f aca="true" t="shared" si="22" ref="G158:M158">SUM(G152:G157)</f>
        <v>2988</v>
      </c>
      <c r="H158" s="38">
        <f t="shared" si="22"/>
        <v>2000</v>
      </c>
      <c r="I158" s="112">
        <f t="shared" si="22"/>
        <v>1300</v>
      </c>
      <c r="J158" s="38">
        <f t="shared" si="22"/>
        <v>2000</v>
      </c>
      <c r="K158" s="38">
        <f t="shared" si="22"/>
        <v>1300</v>
      </c>
      <c r="L158" s="38">
        <f t="shared" si="22"/>
        <v>2000</v>
      </c>
      <c r="M158" s="38">
        <f t="shared" si="22"/>
        <v>1300</v>
      </c>
    </row>
    <row r="159" spans="1:14" s="35" customFormat="1" ht="15.75">
      <c r="A159" s="51" t="s">
        <v>173</v>
      </c>
      <c r="B159" s="51"/>
      <c r="C159" s="75"/>
      <c r="D159" s="51"/>
      <c r="E159" s="75"/>
      <c r="F159" s="81" t="s">
        <v>20</v>
      </c>
      <c r="G159" s="54">
        <f aca="true" t="shared" si="23" ref="G159:M159">SUM(G158+G150+G144+G140+G135+G114+G108+G102+G92+G79)</f>
        <v>2140201</v>
      </c>
      <c r="H159" s="54">
        <f t="shared" si="23"/>
        <v>2436702</v>
      </c>
      <c r="I159" s="113">
        <f t="shared" si="23"/>
        <v>2137040</v>
      </c>
      <c r="J159" s="54">
        <f t="shared" si="23"/>
        <v>2381910</v>
      </c>
      <c r="K159" s="54">
        <f t="shared" si="23"/>
        <v>2213791</v>
      </c>
      <c r="L159" s="54">
        <f t="shared" si="23"/>
        <v>2341249</v>
      </c>
      <c r="M159" s="54">
        <f t="shared" si="23"/>
        <v>2137091</v>
      </c>
      <c r="N159" s="89"/>
    </row>
    <row r="160" spans="1:14" s="29" customFormat="1" ht="56.25">
      <c r="A160" s="51" t="s">
        <v>256</v>
      </c>
      <c r="B160" s="51"/>
      <c r="C160" s="71"/>
      <c r="D160" s="51"/>
      <c r="E160" s="68"/>
      <c r="F160" s="53" t="s">
        <v>257</v>
      </c>
      <c r="G160" s="41"/>
      <c r="H160" s="15"/>
      <c r="I160" s="110"/>
      <c r="J160" s="15"/>
      <c r="K160" s="215"/>
      <c r="L160" s="91"/>
      <c r="M160" s="215"/>
      <c r="N160" s="208"/>
    </row>
    <row r="161" spans="1:14" s="33" customFormat="1" ht="33">
      <c r="A161" s="51" t="s">
        <v>256</v>
      </c>
      <c r="B161" s="51" t="s">
        <v>258</v>
      </c>
      <c r="C161" s="71"/>
      <c r="D161" s="51"/>
      <c r="E161" s="68"/>
      <c r="F161" s="76" t="s">
        <v>259</v>
      </c>
      <c r="G161" s="42"/>
      <c r="H161" s="36"/>
      <c r="I161" s="110"/>
      <c r="J161" s="36"/>
      <c r="K161" s="49"/>
      <c r="L161" s="95"/>
      <c r="M161" s="49"/>
      <c r="N161" s="209"/>
    </row>
    <row r="162" spans="1:13" ht="15.75">
      <c r="A162" s="67" t="s">
        <v>256</v>
      </c>
      <c r="B162" s="67" t="s">
        <v>258</v>
      </c>
      <c r="C162" s="71" t="s">
        <v>260</v>
      </c>
      <c r="D162" s="67">
        <v>637027</v>
      </c>
      <c r="E162" s="68" t="s">
        <v>261</v>
      </c>
      <c r="F162" s="70" t="s">
        <v>259</v>
      </c>
      <c r="G162" s="36">
        <v>1992</v>
      </c>
      <c r="H162" s="36">
        <v>1992</v>
      </c>
      <c r="I162" s="110">
        <v>2000</v>
      </c>
      <c r="J162" s="36">
        <v>2000</v>
      </c>
      <c r="K162" s="36">
        <v>2000</v>
      </c>
      <c r="L162" s="36">
        <v>2000</v>
      </c>
      <c r="M162" s="36">
        <v>2000</v>
      </c>
    </row>
    <row r="163" spans="1:13" ht="15.75">
      <c r="A163" s="67"/>
      <c r="B163" s="67" t="s">
        <v>258</v>
      </c>
      <c r="C163" s="71"/>
      <c r="D163" s="67"/>
      <c r="E163" s="68"/>
      <c r="F163" s="70" t="s">
        <v>111</v>
      </c>
      <c r="G163" s="38">
        <f aca="true" t="shared" si="24" ref="G163:M163">SUM(G162)</f>
        <v>1992</v>
      </c>
      <c r="H163" s="38">
        <f t="shared" si="24"/>
        <v>1992</v>
      </c>
      <c r="I163" s="112">
        <f t="shared" si="24"/>
        <v>2000</v>
      </c>
      <c r="J163" s="38">
        <f t="shared" si="24"/>
        <v>2000</v>
      </c>
      <c r="K163" s="38">
        <f t="shared" si="24"/>
        <v>2000</v>
      </c>
      <c r="L163" s="38">
        <f t="shared" si="24"/>
        <v>2000</v>
      </c>
      <c r="M163" s="38">
        <f t="shared" si="24"/>
        <v>2000</v>
      </c>
    </row>
    <row r="164" spans="1:14" s="33" customFormat="1" ht="82.5">
      <c r="A164" s="51" t="s">
        <v>256</v>
      </c>
      <c r="B164" s="51" t="s">
        <v>262</v>
      </c>
      <c r="C164" s="71"/>
      <c r="D164" s="51"/>
      <c r="E164" s="68"/>
      <c r="F164" s="76" t="s">
        <v>757</v>
      </c>
      <c r="G164" s="42"/>
      <c r="H164" s="36"/>
      <c r="I164" s="110"/>
      <c r="J164" s="36"/>
      <c r="K164" s="49"/>
      <c r="L164" s="95"/>
      <c r="M164" s="49"/>
      <c r="N164" s="209"/>
    </row>
    <row r="165" spans="1:13" ht="15.75">
      <c r="A165" s="67" t="s">
        <v>256</v>
      </c>
      <c r="B165" s="67" t="s">
        <v>262</v>
      </c>
      <c r="C165" s="71" t="s">
        <v>260</v>
      </c>
      <c r="D165" s="67">
        <v>637011</v>
      </c>
      <c r="E165" s="68" t="s">
        <v>114</v>
      </c>
      <c r="F165" s="70" t="s">
        <v>263</v>
      </c>
      <c r="G165" s="36">
        <v>4979</v>
      </c>
      <c r="H165" s="36">
        <v>4980</v>
      </c>
      <c r="I165" s="110">
        <v>4880</v>
      </c>
      <c r="J165" s="36">
        <v>4980</v>
      </c>
      <c r="K165" s="36">
        <v>4980</v>
      </c>
      <c r="L165" s="36">
        <v>4980</v>
      </c>
      <c r="M165" s="36">
        <v>4980</v>
      </c>
    </row>
    <row r="166" spans="1:13" ht="15.75">
      <c r="A166" s="67" t="s">
        <v>256</v>
      </c>
      <c r="B166" s="67" t="s">
        <v>262</v>
      </c>
      <c r="C166" s="71" t="s">
        <v>260</v>
      </c>
      <c r="D166" s="67">
        <v>637005</v>
      </c>
      <c r="E166" s="68" t="s">
        <v>114</v>
      </c>
      <c r="F166" s="70" t="s">
        <v>264</v>
      </c>
      <c r="G166" s="36">
        <v>7007</v>
      </c>
      <c r="H166" s="36">
        <v>7000</v>
      </c>
      <c r="I166" s="110">
        <v>6000</v>
      </c>
      <c r="J166" s="36">
        <v>7000</v>
      </c>
      <c r="K166" s="38">
        <v>7000</v>
      </c>
      <c r="L166" s="93">
        <v>7000</v>
      </c>
      <c r="M166" s="38">
        <v>7000</v>
      </c>
    </row>
    <row r="167" spans="1:13" ht="15.75">
      <c r="A167" s="67" t="s">
        <v>256</v>
      </c>
      <c r="B167" s="67" t="s">
        <v>262</v>
      </c>
      <c r="C167" s="71" t="s">
        <v>260</v>
      </c>
      <c r="D167" s="67">
        <v>637005</v>
      </c>
      <c r="E167" s="68" t="s">
        <v>265</v>
      </c>
      <c r="F167" s="70" t="s">
        <v>266</v>
      </c>
      <c r="G167" s="36">
        <v>13278</v>
      </c>
      <c r="H167" s="36">
        <v>16597</v>
      </c>
      <c r="I167" s="110">
        <v>12000</v>
      </c>
      <c r="J167" s="36">
        <v>16597</v>
      </c>
      <c r="K167" s="36">
        <v>16000</v>
      </c>
      <c r="L167" s="36">
        <v>16597</v>
      </c>
      <c r="M167" s="36">
        <v>16000</v>
      </c>
    </row>
    <row r="168" spans="1:13" ht="15.75">
      <c r="A168" s="67" t="s">
        <v>256</v>
      </c>
      <c r="B168" s="67" t="s">
        <v>262</v>
      </c>
      <c r="C168" s="71" t="s">
        <v>260</v>
      </c>
      <c r="D168" s="67">
        <v>637023</v>
      </c>
      <c r="E168" s="68" t="s">
        <v>265</v>
      </c>
      <c r="F168" s="70" t="s">
        <v>267</v>
      </c>
      <c r="G168" s="36">
        <v>0</v>
      </c>
      <c r="H168" s="36"/>
      <c r="I168" s="110"/>
      <c r="J168" s="36"/>
      <c r="K168" s="38"/>
      <c r="L168" s="93"/>
      <c r="M168" s="38"/>
    </row>
    <row r="169" spans="1:13" ht="15.75">
      <c r="A169" s="67"/>
      <c r="B169" s="67" t="s">
        <v>262</v>
      </c>
      <c r="C169" s="71"/>
      <c r="D169" s="51"/>
      <c r="E169" s="68"/>
      <c r="F169" s="70" t="s">
        <v>111</v>
      </c>
      <c r="G169" s="38">
        <f>SUM(G165:G168)</f>
        <v>25264</v>
      </c>
      <c r="H169" s="38">
        <f aca="true" t="shared" si="25" ref="H169:M169">SUM(H165:H168)</f>
        <v>28577</v>
      </c>
      <c r="I169" s="112">
        <f t="shared" si="25"/>
        <v>22880</v>
      </c>
      <c r="J169" s="38">
        <f t="shared" si="25"/>
        <v>28577</v>
      </c>
      <c r="K169" s="38">
        <f t="shared" si="25"/>
        <v>27980</v>
      </c>
      <c r="L169" s="38">
        <f t="shared" si="25"/>
        <v>28577</v>
      </c>
      <c r="M169" s="38">
        <f t="shared" si="25"/>
        <v>27980</v>
      </c>
    </row>
    <row r="170" spans="1:14" s="33" customFormat="1" ht="16.5">
      <c r="A170" s="51" t="s">
        <v>256</v>
      </c>
      <c r="B170" s="51" t="s">
        <v>268</v>
      </c>
      <c r="C170" s="71"/>
      <c r="D170" s="51"/>
      <c r="E170" s="68"/>
      <c r="F170" s="76" t="s">
        <v>269</v>
      </c>
      <c r="G170" s="42"/>
      <c r="H170" s="36"/>
      <c r="I170" s="110"/>
      <c r="J170" s="36"/>
      <c r="K170" s="49"/>
      <c r="L170" s="36"/>
      <c r="M170" s="49"/>
      <c r="N170" s="209"/>
    </row>
    <row r="171" spans="1:13" ht="47.25">
      <c r="A171" s="67" t="s">
        <v>256</v>
      </c>
      <c r="B171" s="67" t="s">
        <v>268</v>
      </c>
      <c r="C171" s="71" t="s">
        <v>260</v>
      </c>
      <c r="D171" s="67">
        <v>637005</v>
      </c>
      <c r="E171" s="68" t="s">
        <v>270</v>
      </c>
      <c r="F171" s="70" t="s">
        <v>711</v>
      </c>
      <c r="G171" s="36">
        <v>6000</v>
      </c>
      <c r="H171" s="36">
        <v>12000</v>
      </c>
      <c r="I171" s="110">
        <v>12000</v>
      </c>
      <c r="J171" s="36"/>
      <c r="K171" s="38"/>
      <c r="L171" s="36"/>
      <c r="M171" s="36"/>
    </row>
    <row r="172" spans="1:13" ht="47.25">
      <c r="A172" s="67" t="s">
        <v>256</v>
      </c>
      <c r="B172" s="67" t="s">
        <v>268</v>
      </c>
      <c r="C172" s="71" t="s">
        <v>260</v>
      </c>
      <c r="D172" s="67">
        <v>637005</v>
      </c>
      <c r="E172" s="68" t="s">
        <v>270</v>
      </c>
      <c r="F172" s="70" t="s">
        <v>712</v>
      </c>
      <c r="G172" s="36"/>
      <c r="H172" s="36"/>
      <c r="I172" s="110"/>
      <c r="J172" s="36">
        <v>8000</v>
      </c>
      <c r="K172" s="38">
        <v>6500</v>
      </c>
      <c r="L172" s="36">
        <v>6000</v>
      </c>
      <c r="M172" s="38">
        <v>6000</v>
      </c>
    </row>
    <row r="173" spans="1:13" ht="44.25" customHeight="1">
      <c r="A173" s="67" t="s">
        <v>256</v>
      </c>
      <c r="B173" s="67" t="s">
        <v>268</v>
      </c>
      <c r="C173" s="71" t="s">
        <v>260</v>
      </c>
      <c r="D173" s="67">
        <v>637005</v>
      </c>
      <c r="E173" s="68" t="s">
        <v>270</v>
      </c>
      <c r="F173" s="70" t="s">
        <v>781</v>
      </c>
      <c r="G173" s="36">
        <v>13000</v>
      </c>
      <c r="H173" s="36">
        <v>3000</v>
      </c>
      <c r="I173" s="110">
        <v>3000</v>
      </c>
      <c r="J173" s="36">
        <v>1000</v>
      </c>
      <c r="K173" s="36">
        <v>1000</v>
      </c>
      <c r="L173" s="36">
        <v>2000</v>
      </c>
      <c r="M173" s="36">
        <v>1000</v>
      </c>
    </row>
    <row r="174" spans="1:13" ht="31.5">
      <c r="A174" s="67"/>
      <c r="B174" s="67"/>
      <c r="C174" s="71" t="s">
        <v>260</v>
      </c>
      <c r="D174" s="67">
        <v>637005</v>
      </c>
      <c r="E174" s="68" t="s">
        <v>270</v>
      </c>
      <c r="F174" s="70" t="s">
        <v>730</v>
      </c>
      <c r="G174" s="36"/>
      <c r="H174" s="36"/>
      <c r="I174" s="110"/>
      <c r="J174" s="36"/>
      <c r="K174" s="38"/>
      <c r="L174" s="36">
        <v>2000</v>
      </c>
      <c r="M174" s="36">
        <v>1000</v>
      </c>
    </row>
    <row r="175" spans="1:13" ht="31.5">
      <c r="A175" s="67" t="s">
        <v>256</v>
      </c>
      <c r="B175" s="67" t="s">
        <v>268</v>
      </c>
      <c r="C175" s="71" t="s">
        <v>260</v>
      </c>
      <c r="D175" s="67">
        <v>637005</v>
      </c>
      <c r="E175" s="68" t="s">
        <v>270</v>
      </c>
      <c r="F175" s="70" t="s">
        <v>731</v>
      </c>
      <c r="G175" s="36"/>
      <c r="H175" s="36"/>
      <c r="I175" s="110"/>
      <c r="J175" s="36">
        <v>10000</v>
      </c>
      <c r="K175" s="36">
        <v>10000</v>
      </c>
      <c r="L175" s="36">
        <v>12000</v>
      </c>
      <c r="M175" s="36">
        <v>10000</v>
      </c>
    </row>
    <row r="176" spans="1:13" ht="47.25">
      <c r="A176" s="67" t="s">
        <v>256</v>
      </c>
      <c r="B176" s="67" t="s">
        <v>268</v>
      </c>
      <c r="C176" s="68"/>
      <c r="D176" s="67"/>
      <c r="E176" s="68"/>
      <c r="F176" s="70" t="s">
        <v>718</v>
      </c>
      <c r="G176" s="36"/>
      <c r="H176" s="36"/>
      <c r="I176" s="110"/>
      <c r="J176" s="36">
        <v>5500</v>
      </c>
      <c r="K176" s="38"/>
      <c r="L176" s="36"/>
      <c r="M176" s="38"/>
    </row>
    <row r="177" spans="1:13" ht="173.25">
      <c r="A177" s="67" t="s">
        <v>256</v>
      </c>
      <c r="B177" s="67" t="s">
        <v>268</v>
      </c>
      <c r="C177" s="71"/>
      <c r="D177" s="67"/>
      <c r="E177" s="68"/>
      <c r="F177" s="70" t="s">
        <v>732</v>
      </c>
      <c r="G177" s="36"/>
      <c r="H177" s="36">
        <v>20000</v>
      </c>
      <c r="I177" s="110"/>
      <c r="J177" s="36">
        <v>20000</v>
      </c>
      <c r="K177" s="38">
        <v>15000</v>
      </c>
      <c r="L177" s="36">
        <v>30000</v>
      </c>
      <c r="M177" s="38">
        <v>15000</v>
      </c>
    </row>
    <row r="178" spans="1:13" ht="15.75">
      <c r="A178" s="67"/>
      <c r="B178" s="67" t="s">
        <v>268</v>
      </c>
      <c r="C178" s="71"/>
      <c r="D178" s="67"/>
      <c r="E178" s="68"/>
      <c r="F178" s="70" t="s">
        <v>111</v>
      </c>
      <c r="G178" s="38">
        <f>SUM(G171:G177)</f>
        <v>19000</v>
      </c>
      <c r="H178" s="38">
        <f>SUM(H171:H177)</f>
        <v>35000</v>
      </c>
      <c r="I178" s="112">
        <f>SUM(I171:I177)</f>
        <v>15000</v>
      </c>
      <c r="J178" s="38">
        <f>SUM(J171:J177)</f>
        <v>44500</v>
      </c>
      <c r="K178" s="38">
        <f>SUM(K171:K177)</f>
        <v>32500</v>
      </c>
      <c r="L178" s="36">
        <f>SUM(L171:L177)</f>
        <v>52000</v>
      </c>
      <c r="M178" s="38">
        <f>SUM(M171:M177)</f>
        <v>33000</v>
      </c>
    </row>
    <row r="179" spans="1:14" s="12" customFormat="1" ht="15.75">
      <c r="A179" s="141"/>
      <c r="B179" s="141"/>
      <c r="C179" s="157"/>
      <c r="D179" s="141"/>
      <c r="E179" s="142"/>
      <c r="F179" s="128"/>
      <c r="G179" s="143"/>
      <c r="H179" s="143"/>
      <c r="I179" s="143"/>
      <c r="J179" s="143"/>
      <c r="K179" s="143"/>
      <c r="L179" s="127"/>
      <c r="M179" s="143"/>
      <c r="N179" s="31"/>
    </row>
    <row r="180" spans="1:14" s="12" customFormat="1" ht="15.75">
      <c r="A180" s="141"/>
      <c r="B180" s="141"/>
      <c r="C180" s="157"/>
      <c r="D180" s="141"/>
      <c r="E180" s="142"/>
      <c r="F180" s="128"/>
      <c r="G180" s="143"/>
      <c r="H180" s="143"/>
      <c r="I180" s="143"/>
      <c r="J180" s="143"/>
      <c r="K180" s="143"/>
      <c r="L180" s="127"/>
      <c r="M180" s="143"/>
      <c r="N180" s="31"/>
    </row>
    <row r="181" spans="1:14" s="11" customFormat="1" ht="56.25" customHeight="1">
      <c r="A181" s="90" t="s">
        <v>99</v>
      </c>
      <c r="B181" s="90" t="s">
        <v>100</v>
      </c>
      <c r="C181" s="90" t="s">
        <v>101</v>
      </c>
      <c r="D181" s="90" t="s">
        <v>772</v>
      </c>
      <c r="E181" s="90" t="s">
        <v>102</v>
      </c>
      <c r="F181" s="90" t="s">
        <v>103</v>
      </c>
      <c r="G181" s="184" t="s">
        <v>601</v>
      </c>
      <c r="H181" s="90" t="s">
        <v>602</v>
      </c>
      <c r="I181" s="105" t="s">
        <v>603</v>
      </c>
      <c r="J181" s="90" t="s">
        <v>604</v>
      </c>
      <c r="K181" s="90" t="s">
        <v>605</v>
      </c>
      <c r="L181" s="90" t="s">
        <v>606</v>
      </c>
      <c r="M181" s="90" t="s">
        <v>607</v>
      </c>
      <c r="N181" s="213"/>
    </row>
    <row r="182" spans="1:14" s="33" customFormat="1" ht="46.5" customHeight="1">
      <c r="A182" s="132" t="s">
        <v>256</v>
      </c>
      <c r="B182" s="132" t="s">
        <v>271</v>
      </c>
      <c r="C182" s="133"/>
      <c r="D182" s="132"/>
      <c r="E182" s="134"/>
      <c r="F182" s="135" t="s">
        <v>272</v>
      </c>
      <c r="G182" s="136"/>
      <c r="H182" s="137"/>
      <c r="I182" s="151"/>
      <c r="J182" s="137"/>
      <c r="K182" s="145"/>
      <c r="L182" s="137"/>
      <c r="M182" s="145"/>
      <c r="N182" s="209"/>
    </row>
    <row r="183" spans="1:13" ht="31.5">
      <c r="A183" s="67" t="s">
        <v>256</v>
      </c>
      <c r="B183" s="67" t="s">
        <v>271</v>
      </c>
      <c r="C183" s="71" t="s">
        <v>260</v>
      </c>
      <c r="D183" s="67">
        <v>637005</v>
      </c>
      <c r="E183" s="68" t="s">
        <v>273</v>
      </c>
      <c r="F183" s="70" t="s">
        <v>274</v>
      </c>
      <c r="G183" s="36">
        <v>6639</v>
      </c>
      <c r="H183" s="31"/>
      <c r="I183" s="110"/>
      <c r="J183" s="36"/>
      <c r="K183" s="38"/>
      <c r="L183" s="36"/>
      <c r="M183" s="38"/>
    </row>
    <row r="184" spans="1:13" ht="31.5">
      <c r="A184" s="67" t="s">
        <v>256</v>
      </c>
      <c r="B184" s="67" t="s">
        <v>271</v>
      </c>
      <c r="C184" s="71" t="s">
        <v>260</v>
      </c>
      <c r="D184" s="67">
        <v>637005</v>
      </c>
      <c r="E184" s="68" t="s">
        <v>273</v>
      </c>
      <c r="F184" s="70" t="s">
        <v>710</v>
      </c>
      <c r="G184" s="36"/>
      <c r="H184" s="36">
        <v>15000</v>
      </c>
      <c r="I184" s="110">
        <v>7000</v>
      </c>
      <c r="J184" s="36">
        <v>10000</v>
      </c>
      <c r="K184" s="36">
        <v>10000</v>
      </c>
      <c r="L184" s="36">
        <v>50000</v>
      </c>
      <c r="M184" s="36">
        <v>10000</v>
      </c>
    </row>
    <row r="185" spans="1:13" ht="47.25">
      <c r="A185" s="67" t="s">
        <v>256</v>
      </c>
      <c r="B185" s="67" t="s">
        <v>271</v>
      </c>
      <c r="C185" s="71" t="s">
        <v>260</v>
      </c>
      <c r="D185" s="67">
        <v>635002</v>
      </c>
      <c r="E185" s="68" t="s">
        <v>273</v>
      </c>
      <c r="F185" s="70" t="s">
        <v>275</v>
      </c>
      <c r="G185" s="36">
        <v>3319</v>
      </c>
      <c r="H185" s="36">
        <v>6000</v>
      </c>
      <c r="I185" s="110">
        <v>4000</v>
      </c>
      <c r="J185" s="36">
        <v>4000</v>
      </c>
      <c r="K185" s="36">
        <v>4000</v>
      </c>
      <c r="L185" s="36">
        <v>4200</v>
      </c>
      <c r="M185" s="36">
        <v>4000</v>
      </c>
    </row>
    <row r="186" spans="1:13" ht="15.75">
      <c r="A186" s="67"/>
      <c r="B186" s="67" t="s">
        <v>271</v>
      </c>
      <c r="C186" s="71"/>
      <c r="D186" s="67"/>
      <c r="E186" s="68"/>
      <c r="F186" s="70" t="s">
        <v>111</v>
      </c>
      <c r="G186" s="38">
        <f>SUM(G183:G185)</f>
        <v>9958</v>
      </c>
      <c r="H186" s="38">
        <f aca="true" t="shared" si="26" ref="H186:M186">SUM(H183:H185)</f>
        <v>21000</v>
      </c>
      <c r="I186" s="112">
        <f t="shared" si="26"/>
        <v>11000</v>
      </c>
      <c r="J186" s="38">
        <f t="shared" si="26"/>
        <v>14000</v>
      </c>
      <c r="K186" s="38">
        <f t="shared" si="26"/>
        <v>14000</v>
      </c>
      <c r="L186" s="38">
        <f t="shared" si="26"/>
        <v>54200</v>
      </c>
      <c r="M186" s="38">
        <f t="shared" si="26"/>
        <v>14000</v>
      </c>
    </row>
    <row r="187" spans="1:14" s="33" customFormat="1" ht="33">
      <c r="A187" s="51" t="s">
        <v>256</v>
      </c>
      <c r="B187" s="51" t="s">
        <v>276</v>
      </c>
      <c r="C187" s="71"/>
      <c r="D187" s="51"/>
      <c r="E187" s="68"/>
      <c r="F187" s="76" t="s">
        <v>277</v>
      </c>
      <c r="G187" s="42"/>
      <c r="H187" s="36"/>
      <c r="I187" s="110"/>
      <c r="J187" s="36"/>
      <c r="K187" s="49"/>
      <c r="L187" s="36"/>
      <c r="M187" s="49"/>
      <c r="N187" s="209"/>
    </row>
    <row r="188" spans="1:14" s="33" customFormat="1" ht="16.5">
      <c r="A188" s="67" t="s">
        <v>256</v>
      </c>
      <c r="B188" s="67" t="s">
        <v>276</v>
      </c>
      <c r="C188" s="71"/>
      <c r="D188" s="51"/>
      <c r="E188" s="68"/>
      <c r="F188" s="70" t="s">
        <v>278</v>
      </c>
      <c r="G188" s="42"/>
      <c r="H188" s="36"/>
      <c r="I188" s="110"/>
      <c r="J188" s="36"/>
      <c r="K188" s="49"/>
      <c r="L188" s="36"/>
      <c r="M188" s="49"/>
      <c r="N188" s="209"/>
    </row>
    <row r="189" spans="1:14" s="33" customFormat="1" ht="47.25">
      <c r="A189" s="67" t="s">
        <v>256</v>
      </c>
      <c r="B189" s="67" t="s">
        <v>276</v>
      </c>
      <c r="C189" s="71" t="s">
        <v>260</v>
      </c>
      <c r="D189" s="67">
        <v>637011</v>
      </c>
      <c r="E189" s="68" t="s">
        <v>600</v>
      </c>
      <c r="F189" s="70" t="s">
        <v>279</v>
      </c>
      <c r="G189" s="36">
        <v>9958</v>
      </c>
      <c r="H189" s="36"/>
      <c r="I189" s="110"/>
      <c r="J189" s="36"/>
      <c r="K189" s="38"/>
      <c r="L189" s="36"/>
      <c r="M189" s="38"/>
      <c r="N189" s="209"/>
    </row>
    <row r="190" spans="1:14" s="33" customFormat="1" ht="94.5">
      <c r="A190" s="67" t="s">
        <v>256</v>
      </c>
      <c r="B190" s="67" t="s">
        <v>276</v>
      </c>
      <c r="C190" s="71" t="s">
        <v>260</v>
      </c>
      <c r="D190" s="67"/>
      <c r="E190" s="68"/>
      <c r="F190" s="70" t="s">
        <v>713</v>
      </c>
      <c r="G190" s="36"/>
      <c r="H190" s="36"/>
      <c r="I190" s="110"/>
      <c r="J190" s="36">
        <v>5000</v>
      </c>
      <c r="K190" s="38"/>
      <c r="L190" s="93"/>
      <c r="M190" s="38"/>
      <c r="N190" s="209"/>
    </row>
    <row r="191" spans="1:14" s="33" customFormat="1" ht="47.25">
      <c r="A191" s="67" t="s">
        <v>256</v>
      </c>
      <c r="B191" s="67" t="s">
        <v>276</v>
      </c>
      <c r="C191" s="71" t="s">
        <v>260</v>
      </c>
      <c r="D191" s="67"/>
      <c r="E191" s="68"/>
      <c r="F191" s="70" t="s">
        <v>726</v>
      </c>
      <c r="G191" s="36"/>
      <c r="H191" s="36">
        <v>15000</v>
      </c>
      <c r="I191" s="110"/>
      <c r="J191" s="36"/>
      <c r="K191" s="38"/>
      <c r="L191" s="36"/>
      <c r="M191" s="38"/>
      <c r="N191" s="209"/>
    </row>
    <row r="192" spans="1:14" s="33" customFormat="1" ht="31.5">
      <c r="A192" s="67" t="s">
        <v>256</v>
      </c>
      <c r="B192" s="67" t="s">
        <v>276</v>
      </c>
      <c r="C192" s="71" t="s">
        <v>260</v>
      </c>
      <c r="D192" s="67"/>
      <c r="E192" s="68"/>
      <c r="F192" s="70" t="s">
        <v>727</v>
      </c>
      <c r="G192" s="36"/>
      <c r="H192" s="36">
        <v>2000</v>
      </c>
      <c r="I192" s="110"/>
      <c r="J192" s="36"/>
      <c r="K192" s="38"/>
      <c r="L192" s="36"/>
      <c r="M192" s="38"/>
      <c r="N192" s="209"/>
    </row>
    <row r="193" spans="1:14" s="33" customFormat="1" ht="31.5">
      <c r="A193" s="67" t="s">
        <v>256</v>
      </c>
      <c r="B193" s="67" t="s">
        <v>276</v>
      </c>
      <c r="C193" s="71" t="s">
        <v>260</v>
      </c>
      <c r="D193" s="67"/>
      <c r="E193" s="68"/>
      <c r="F193" s="70" t="s">
        <v>728</v>
      </c>
      <c r="G193" s="36"/>
      <c r="H193" s="36">
        <v>2000</v>
      </c>
      <c r="I193" s="110"/>
      <c r="J193" s="36"/>
      <c r="K193" s="38"/>
      <c r="L193" s="36"/>
      <c r="M193" s="38"/>
      <c r="N193" s="209"/>
    </row>
    <row r="194" spans="1:14" s="33" customFormat="1" ht="78.75">
      <c r="A194" s="67" t="s">
        <v>256</v>
      </c>
      <c r="B194" s="67" t="s">
        <v>276</v>
      </c>
      <c r="C194" s="71" t="s">
        <v>260</v>
      </c>
      <c r="D194" s="67"/>
      <c r="E194" s="68"/>
      <c r="F194" s="70" t="s">
        <v>782</v>
      </c>
      <c r="G194" s="36"/>
      <c r="H194" s="36">
        <v>12000</v>
      </c>
      <c r="I194" s="110"/>
      <c r="J194" s="36"/>
      <c r="K194" s="38"/>
      <c r="L194" s="36"/>
      <c r="M194" s="38"/>
      <c r="N194" s="209"/>
    </row>
    <row r="195" spans="1:14" s="33" customFormat="1" ht="31.5">
      <c r="A195" s="67" t="s">
        <v>256</v>
      </c>
      <c r="B195" s="67" t="s">
        <v>276</v>
      </c>
      <c r="C195" s="71" t="s">
        <v>260</v>
      </c>
      <c r="D195" s="67"/>
      <c r="E195" s="68"/>
      <c r="F195" s="70" t="s">
        <v>717</v>
      </c>
      <c r="G195" s="36"/>
      <c r="H195" s="36">
        <v>2000</v>
      </c>
      <c r="I195" s="110"/>
      <c r="J195" s="36">
        <v>2000</v>
      </c>
      <c r="K195" s="38"/>
      <c r="L195" s="36">
        <v>3000</v>
      </c>
      <c r="M195" s="38"/>
      <c r="N195" s="209"/>
    </row>
    <row r="196" spans="1:14" s="33" customFormat="1" ht="31.5">
      <c r="A196" s="67" t="s">
        <v>256</v>
      </c>
      <c r="B196" s="67" t="s">
        <v>276</v>
      </c>
      <c r="C196" s="71" t="s">
        <v>260</v>
      </c>
      <c r="D196" s="67"/>
      <c r="E196" s="68"/>
      <c r="F196" s="70" t="s">
        <v>729</v>
      </c>
      <c r="G196" s="36"/>
      <c r="H196" s="36">
        <v>15000</v>
      </c>
      <c r="I196" s="110"/>
      <c r="J196" s="36"/>
      <c r="K196" s="38"/>
      <c r="L196" s="36"/>
      <c r="M196" s="38"/>
      <c r="N196" s="209"/>
    </row>
    <row r="197" spans="1:13" ht="31.5">
      <c r="A197" s="67" t="s">
        <v>256</v>
      </c>
      <c r="B197" s="67" t="s">
        <v>276</v>
      </c>
      <c r="C197" s="68" t="s">
        <v>280</v>
      </c>
      <c r="D197" s="67">
        <v>717002</v>
      </c>
      <c r="E197" s="68" t="s">
        <v>281</v>
      </c>
      <c r="F197" s="70" t="s">
        <v>282</v>
      </c>
      <c r="G197" s="36">
        <v>8298</v>
      </c>
      <c r="H197" s="36"/>
      <c r="I197" s="110"/>
      <c r="J197" s="36"/>
      <c r="K197" s="38"/>
      <c r="L197" s="36"/>
      <c r="M197" s="38"/>
    </row>
    <row r="198" spans="1:13" ht="63">
      <c r="A198" s="67" t="s">
        <v>256</v>
      </c>
      <c r="B198" s="67" t="s">
        <v>276</v>
      </c>
      <c r="C198" s="68" t="s">
        <v>206</v>
      </c>
      <c r="D198" s="67">
        <v>716</v>
      </c>
      <c r="E198" s="68" t="s">
        <v>114</v>
      </c>
      <c r="F198" s="70" t="s">
        <v>283</v>
      </c>
      <c r="G198" s="36">
        <v>6639</v>
      </c>
      <c r="H198" s="36"/>
      <c r="I198" s="110"/>
      <c r="J198" s="36"/>
      <c r="K198" s="38"/>
      <c r="L198" s="36"/>
      <c r="M198" s="38"/>
    </row>
    <row r="199" spans="1:13" ht="78.75">
      <c r="A199" s="67" t="s">
        <v>256</v>
      </c>
      <c r="B199" s="67" t="s">
        <v>276</v>
      </c>
      <c r="C199" s="68" t="s">
        <v>180</v>
      </c>
      <c r="D199" s="67">
        <v>717001</v>
      </c>
      <c r="E199" s="68" t="s">
        <v>284</v>
      </c>
      <c r="F199" s="70" t="s">
        <v>285</v>
      </c>
      <c r="G199" s="36">
        <v>11618</v>
      </c>
      <c r="H199" s="36">
        <v>11618</v>
      </c>
      <c r="I199" s="110"/>
      <c r="J199" s="36"/>
      <c r="K199" s="38">
        <v>11618</v>
      </c>
      <c r="L199" s="93"/>
      <c r="M199" s="38"/>
    </row>
    <row r="200" spans="1:13" ht="47.25">
      <c r="A200" s="67" t="s">
        <v>256</v>
      </c>
      <c r="B200" s="67" t="s">
        <v>276</v>
      </c>
      <c r="C200" s="68" t="s">
        <v>206</v>
      </c>
      <c r="D200" s="67">
        <v>637011</v>
      </c>
      <c r="E200" s="68" t="s">
        <v>774</v>
      </c>
      <c r="F200" s="70" t="s">
        <v>768</v>
      </c>
      <c r="G200" s="36"/>
      <c r="H200" s="36">
        <v>28550</v>
      </c>
      <c r="I200" s="110">
        <v>50000</v>
      </c>
      <c r="J200" s="36"/>
      <c r="K200" s="38"/>
      <c r="L200" s="93"/>
      <c r="M200" s="38"/>
    </row>
    <row r="201" spans="1:14" s="12" customFormat="1" ht="15.75">
      <c r="A201" s="169"/>
      <c r="B201" s="169"/>
      <c r="C201" s="170"/>
      <c r="D201" s="169"/>
      <c r="E201" s="170"/>
      <c r="F201" s="171"/>
      <c r="G201" s="172"/>
      <c r="H201" s="172"/>
      <c r="I201" s="172"/>
      <c r="J201" s="172"/>
      <c r="K201" s="179"/>
      <c r="L201" s="181"/>
      <c r="M201" s="179"/>
      <c r="N201" s="31"/>
    </row>
    <row r="202" spans="1:14" s="12" customFormat="1" ht="15.75">
      <c r="A202" s="141"/>
      <c r="B202" s="141"/>
      <c r="C202" s="142"/>
      <c r="D202" s="141"/>
      <c r="E202" s="142"/>
      <c r="F202" s="128"/>
      <c r="G202" s="127"/>
      <c r="H202" s="127"/>
      <c r="I202" s="127"/>
      <c r="J202" s="127"/>
      <c r="K202" s="143"/>
      <c r="L202" s="159"/>
      <c r="M202" s="143"/>
      <c r="N202" s="31"/>
    </row>
    <row r="203" spans="1:14" s="12" customFormat="1" ht="15.75">
      <c r="A203" s="141"/>
      <c r="B203" s="141"/>
      <c r="C203" s="142"/>
      <c r="D203" s="141"/>
      <c r="E203" s="142"/>
      <c r="F203" s="128"/>
      <c r="G203" s="127"/>
      <c r="H203" s="127"/>
      <c r="I203" s="127"/>
      <c r="J203" s="127"/>
      <c r="K203" s="143"/>
      <c r="L203" s="159"/>
      <c r="M203" s="143"/>
      <c r="N203" s="31"/>
    </row>
    <row r="204" spans="1:14" s="12" customFormat="1" ht="15.75">
      <c r="A204" s="141"/>
      <c r="B204" s="141"/>
      <c r="C204" s="142"/>
      <c r="D204" s="141"/>
      <c r="E204" s="142"/>
      <c r="F204" s="128"/>
      <c r="G204" s="127"/>
      <c r="H204" s="127"/>
      <c r="I204" s="127"/>
      <c r="J204" s="127"/>
      <c r="K204" s="143"/>
      <c r="L204" s="159"/>
      <c r="M204" s="143"/>
      <c r="N204" s="31"/>
    </row>
    <row r="205" spans="1:14" s="12" customFormat="1" ht="15.75">
      <c r="A205" s="173"/>
      <c r="B205" s="173"/>
      <c r="C205" s="174"/>
      <c r="D205" s="173"/>
      <c r="E205" s="174"/>
      <c r="F205" s="176"/>
      <c r="G205" s="177"/>
      <c r="H205" s="177"/>
      <c r="I205" s="177"/>
      <c r="J205" s="177"/>
      <c r="K205" s="180"/>
      <c r="L205" s="182"/>
      <c r="M205" s="180"/>
      <c r="N205" s="31"/>
    </row>
    <row r="206" spans="1:14" s="11" customFormat="1" ht="56.25" customHeight="1">
      <c r="A206" s="90" t="s">
        <v>99</v>
      </c>
      <c r="B206" s="90" t="s">
        <v>100</v>
      </c>
      <c r="C206" s="90" t="s">
        <v>101</v>
      </c>
      <c r="D206" s="90" t="s">
        <v>772</v>
      </c>
      <c r="E206" s="90" t="s">
        <v>102</v>
      </c>
      <c r="F206" s="90" t="s">
        <v>103</v>
      </c>
      <c r="G206" s="184" t="s">
        <v>601</v>
      </c>
      <c r="H206" s="90" t="s">
        <v>602</v>
      </c>
      <c r="I206" s="105" t="s">
        <v>603</v>
      </c>
      <c r="J206" s="90" t="s">
        <v>604</v>
      </c>
      <c r="K206" s="90" t="s">
        <v>605</v>
      </c>
      <c r="L206" s="90" t="s">
        <v>606</v>
      </c>
      <c r="M206" s="90" t="s">
        <v>607</v>
      </c>
      <c r="N206" s="213"/>
    </row>
    <row r="207" spans="1:13" ht="31.5">
      <c r="A207" s="148" t="s">
        <v>256</v>
      </c>
      <c r="B207" s="148" t="s">
        <v>276</v>
      </c>
      <c r="C207" s="134"/>
      <c r="D207" s="148"/>
      <c r="E207" s="134"/>
      <c r="F207" s="150" t="s">
        <v>698</v>
      </c>
      <c r="G207" s="137"/>
      <c r="H207" s="137">
        <v>20000</v>
      </c>
      <c r="I207" s="158"/>
      <c r="J207" s="137"/>
      <c r="K207" s="139"/>
      <c r="L207" s="152"/>
      <c r="M207" s="139"/>
    </row>
    <row r="208" spans="1:13" ht="47.25">
      <c r="A208" s="67" t="s">
        <v>256</v>
      </c>
      <c r="B208" s="67" t="s">
        <v>276</v>
      </c>
      <c r="C208" s="68"/>
      <c r="D208" s="67"/>
      <c r="E208" s="68"/>
      <c r="F208" s="70" t="s">
        <v>699</v>
      </c>
      <c r="G208" s="36"/>
      <c r="H208" s="36">
        <v>3500</v>
      </c>
      <c r="I208" s="116"/>
      <c r="J208" s="36"/>
      <c r="K208" s="38"/>
      <c r="L208" s="93"/>
      <c r="M208" s="38"/>
    </row>
    <row r="209" spans="1:13" ht="31.5">
      <c r="A209" s="67" t="s">
        <v>256</v>
      </c>
      <c r="B209" s="67" t="s">
        <v>276</v>
      </c>
      <c r="C209" s="68"/>
      <c r="D209" s="67"/>
      <c r="E209" s="68"/>
      <c r="F209" s="70" t="s">
        <v>700</v>
      </c>
      <c r="G209" s="36"/>
      <c r="H209" s="36">
        <v>16600</v>
      </c>
      <c r="I209" s="116"/>
      <c r="J209" s="36"/>
      <c r="K209" s="38"/>
      <c r="L209" s="93"/>
      <c r="M209" s="38"/>
    </row>
    <row r="210" spans="1:13" ht="31.5">
      <c r="A210" s="67" t="s">
        <v>256</v>
      </c>
      <c r="B210" s="67" t="s">
        <v>276</v>
      </c>
      <c r="C210" s="68"/>
      <c r="D210" s="67"/>
      <c r="E210" s="68"/>
      <c r="F210" s="70" t="s">
        <v>701</v>
      </c>
      <c r="G210" s="36"/>
      <c r="H210" s="36">
        <v>11000</v>
      </c>
      <c r="I210" s="116"/>
      <c r="J210" s="36"/>
      <c r="K210" s="38"/>
      <c r="L210" s="93"/>
      <c r="M210" s="38"/>
    </row>
    <row r="211" spans="1:13" ht="31.5">
      <c r="A211" s="67" t="s">
        <v>256</v>
      </c>
      <c r="B211" s="67" t="s">
        <v>276</v>
      </c>
      <c r="C211" s="68"/>
      <c r="D211" s="67"/>
      <c r="E211" s="68"/>
      <c r="F211" s="70" t="s">
        <v>702</v>
      </c>
      <c r="G211" s="36"/>
      <c r="H211" s="36">
        <v>10000</v>
      </c>
      <c r="I211" s="116"/>
      <c r="J211" s="36"/>
      <c r="K211" s="38"/>
      <c r="L211" s="93"/>
      <c r="M211" s="38"/>
    </row>
    <row r="212" spans="1:13" ht="47.25">
      <c r="A212" s="67" t="s">
        <v>256</v>
      </c>
      <c r="B212" s="67" t="s">
        <v>276</v>
      </c>
      <c r="C212" s="68"/>
      <c r="D212" s="67"/>
      <c r="E212" s="68"/>
      <c r="F212" s="70" t="s">
        <v>703</v>
      </c>
      <c r="G212" s="36"/>
      <c r="H212" s="36">
        <v>7000</v>
      </c>
      <c r="I212" s="116"/>
      <c r="J212" s="36"/>
      <c r="K212" s="38"/>
      <c r="L212" s="93"/>
      <c r="M212" s="38"/>
    </row>
    <row r="213" spans="1:13" ht="31.5">
      <c r="A213" s="67" t="s">
        <v>256</v>
      </c>
      <c r="B213" s="67" t="s">
        <v>276</v>
      </c>
      <c r="C213" s="68"/>
      <c r="D213" s="67"/>
      <c r="E213" s="68"/>
      <c r="F213" s="70" t="s">
        <v>704</v>
      </c>
      <c r="G213" s="36"/>
      <c r="H213" s="36">
        <v>5000</v>
      </c>
      <c r="I213" s="116"/>
      <c r="J213" s="36"/>
      <c r="K213" s="38"/>
      <c r="L213" s="93"/>
      <c r="M213" s="38"/>
    </row>
    <row r="214" spans="1:13" ht="31.5">
      <c r="A214" s="67" t="s">
        <v>256</v>
      </c>
      <c r="B214" s="67" t="s">
        <v>276</v>
      </c>
      <c r="C214" s="68"/>
      <c r="D214" s="67"/>
      <c r="E214" s="68"/>
      <c r="F214" s="70" t="s">
        <v>705</v>
      </c>
      <c r="G214" s="36"/>
      <c r="H214" s="36">
        <v>6700</v>
      </c>
      <c r="I214" s="116"/>
      <c r="J214" s="36"/>
      <c r="K214" s="38"/>
      <c r="L214" s="93"/>
      <c r="M214" s="38"/>
    </row>
    <row r="215" spans="1:13" ht="31.5">
      <c r="A215" s="67" t="s">
        <v>256</v>
      </c>
      <c r="B215" s="67" t="s">
        <v>276</v>
      </c>
      <c r="C215" s="68"/>
      <c r="D215" s="67"/>
      <c r="E215" s="68"/>
      <c r="F215" s="70" t="s">
        <v>706</v>
      </c>
      <c r="G215" s="36"/>
      <c r="H215" s="36">
        <v>16600</v>
      </c>
      <c r="I215" s="116"/>
      <c r="J215" s="36"/>
      <c r="K215" s="38"/>
      <c r="L215" s="93"/>
      <c r="M215" s="38"/>
    </row>
    <row r="216" spans="1:13" ht="63">
      <c r="A216" s="67" t="s">
        <v>256</v>
      </c>
      <c r="B216" s="67" t="s">
        <v>276</v>
      </c>
      <c r="C216" s="68"/>
      <c r="D216" s="67"/>
      <c r="E216" s="68"/>
      <c r="F216" s="70" t="s">
        <v>707</v>
      </c>
      <c r="G216" s="36"/>
      <c r="H216" s="36">
        <v>6000</v>
      </c>
      <c r="I216" s="116"/>
      <c r="J216" s="36"/>
      <c r="K216" s="38"/>
      <c r="L216" s="93"/>
      <c r="M216" s="38"/>
    </row>
    <row r="217" spans="1:13" ht="31.5">
      <c r="A217" s="67" t="s">
        <v>256</v>
      </c>
      <c r="B217" s="67" t="s">
        <v>276</v>
      </c>
      <c r="C217" s="68"/>
      <c r="D217" s="67"/>
      <c r="E217" s="68"/>
      <c r="F217" s="70" t="s">
        <v>708</v>
      </c>
      <c r="G217" s="36"/>
      <c r="H217" s="36">
        <v>5000</v>
      </c>
      <c r="I217" s="110"/>
      <c r="J217" s="36"/>
      <c r="K217" s="38"/>
      <c r="L217" s="93"/>
      <c r="M217" s="38"/>
    </row>
    <row r="218" spans="1:13" ht="31.5">
      <c r="A218" s="67" t="s">
        <v>256</v>
      </c>
      <c r="B218" s="67" t="s">
        <v>276</v>
      </c>
      <c r="C218" s="68"/>
      <c r="D218" s="67"/>
      <c r="E218" s="68"/>
      <c r="F218" s="70" t="s">
        <v>709</v>
      </c>
      <c r="G218" s="36"/>
      <c r="H218" s="36">
        <v>2000</v>
      </c>
      <c r="I218" s="110"/>
      <c r="J218" s="36"/>
      <c r="K218" s="38"/>
      <c r="L218" s="93"/>
      <c r="M218" s="38"/>
    </row>
    <row r="219" spans="1:13" ht="47.25">
      <c r="A219" s="67" t="s">
        <v>256</v>
      </c>
      <c r="B219" s="67" t="s">
        <v>276</v>
      </c>
      <c r="C219" s="68"/>
      <c r="D219" s="67"/>
      <c r="E219" s="68"/>
      <c r="F219" s="70" t="s">
        <v>714</v>
      </c>
      <c r="G219" s="36"/>
      <c r="H219" s="36"/>
      <c r="I219" s="110"/>
      <c r="J219" s="38">
        <v>2600</v>
      </c>
      <c r="K219" s="38"/>
      <c r="L219" s="93"/>
      <c r="M219" s="38"/>
    </row>
    <row r="220" spans="1:13" ht="31.5">
      <c r="A220" s="67" t="s">
        <v>256</v>
      </c>
      <c r="B220" s="67" t="s">
        <v>276</v>
      </c>
      <c r="C220" s="68"/>
      <c r="D220" s="67"/>
      <c r="E220" s="68"/>
      <c r="F220" s="70" t="s">
        <v>715</v>
      </c>
      <c r="G220" s="36"/>
      <c r="H220" s="36"/>
      <c r="I220" s="110"/>
      <c r="J220" s="38">
        <v>12000</v>
      </c>
      <c r="K220" s="38"/>
      <c r="L220" s="93"/>
      <c r="M220" s="38"/>
    </row>
    <row r="221" spans="1:13" ht="31.5">
      <c r="A221" s="67" t="s">
        <v>256</v>
      </c>
      <c r="B221" s="67" t="s">
        <v>276</v>
      </c>
      <c r="C221" s="68"/>
      <c r="D221" s="67"/>
      <c r="E221" s="68"/>
      <c r="F221" s="70" t="s">
        <v>716</v>
      </c>
      <c r="G221" s="36"/>
      <c r="H221" s="36"/>
      <c r="I221" s="110"/>
      <c r="J221" s="38">
        <v>10000</v>
      </c>
      <c r="K221" s="38"/>
      <c r="L221" s="93"/>
      <c r="M221" s="38"/>
    </row>
    <row r="222" spans="1:13" ht="47.25">
      <c r="A222" s="67" t="s">
        <v>256</v>
      </c>
      <c r="B222" s="67" t="s">
        <v>276</v>
      </c>
      <c r="C222" s="68"/>
      <c r="D222" s="67"/>
      <c r="E222" s="68"/>
      <c r="F222" s="70" t="s">
        <v>719</v>
      </c>
      <c r="G222" s="36"/>
      <c r="H222" s="36"/>
      <c r="I222" s="110"/>
      <c r="J222" s="36"/>
      <c r="K222" s="38"/>
      <c r="L222" s="93">
        <v>16000</v>
      </c>
      <c r="M222" s="38"/>
    </row>
    <row r="223" spans="1:13" ht="15.75">
      <c r="A223" s="67"/>
      <c r="B223" s="67" t="s">
        <v>276</v>
      </c>
      <c r="C223" s="71"/>
      <c r="D223" s="67"/>
      <c r="E223" s="68"/>
      <c r="F223" s="70" t="s">
        <v>111</v>
      </c>
      <c r="G223" s="38">
        <f aca="true" t="shared" si="27" ref="G223:M223">SUM(G188:G222)</f>
        <v>36513</v>
      </c>
      <c r="H223" s="38">
        <f t="shared" si="27"/>
        <v>197568</v>
      </c>
      <c r="I223" s="112">
        <f t="shared" si="27"/>
        <v>50000</v>
      </c>
      <c r="J223" s="38">
        <f t="shared" si="27"/>
        <v>31600</v>
      </c>
      <c r="K223" s="38">
        <f t="shared" si="27"/>
        <v>11618</v>
      </c>
      <c r="L223" s="38">
        <f t="shared" si="27"/>
        <v>19000</v>
      </c>
      <c r="M223" s="38">
        <f t="shared" si="27"/>
        <v>0</v>
      </c>
    </row>
    <row r="224" spans="1:14" s="33" customFormat="1" ht="33">
      <c r="A224" s="51" t="s">
        <v>256</v>
      </c>
      <c r="B224" s="51" t="s">
        <v>286</v>
      </c>
      <c r="C224" s="71"/>
      <c r="D224" s="51"/>
      <c r="E224" s="68"/>
      <c r="F224" s="76" t="s">
        <v>287</v>
      </c>
      <c r="G224" s="42"/>
      <c r="H224" s="36"/>
      <c r="I224" s="110"/>
      <c r="J224" s="36"/>
      <c r="K224" s="49"/>
      <c r="L224" s="95"/>
      <c r="M224" s="49"/>
      <c r="N224" s="209"/>
    </row>
    <row r="225" spans="1:13" ht="31.5">
      <c r="A225" s="67" t="s">
        <v>256</v>
      </c>
      <c r="B225" s="67" t="s">
        <v>286</v>
      </c>
      <c r="C225" s="71"/>
      <c r="D225" s="67"/>
      <c r="E225" s="68"/>
      <c r="F225" s="70" t="s">
        <v>288</v>
      </c>
      <c r="G225" s="43"/>
      <c r="H225" s="36"/>
      <c r="I225" s="110"/>
      <c r="J225" s="36"/>
      <c r="K225" s="38"/>
      <c r="L225" s="94"/>
      <c r="M225" s="38"/>
    </row>
    <row r="226" spans="1:14" s="12" customFormat="1" ht="47.25">
      <c r="A226" s="67" t="s">
        <v>256</v>
      </c>
      <c r="B226" s="67" t="s">
        <v>286</v>
      </c>
      <c r="C226" s="71" t="s">
        <v>289</v>
      </c>
      <c r="D226" s="67">
        <v>717002</v>
      </c>
      <c r="E226" s="68" t="s">
        <v>290</v>
      </c>
      <c r="F226" s="70" t="s">
        <v>291</v>
      </c>
      <c r="G226" s="36">
        <v>63068</v>
      </c>
      <c r="H226" s="36">
        <v>60740</v>
      </c>
      <c r="I226" s="112">
        <v>60740</v>
      </c>
      <c r="J226" s="36"/>
      <c r="K226" s="38"/>
      <c r="L226" s="93"/>
      <c r="M226" s="38"/>
      <c r="N226" s="31"/>
    </row>
    <row r="227" spans="1:14" s="12" customFormat="1" ht="31.5">
      <c r="A227" s="67"/>
      <c r="B227" s="67" t="s">
        <v>286</v>
      </c>
      <c r="C227" s="71" t="s">
        <v>289</v>
      </c>
      <c r="D227" s="67">
        <v>717002</v>
      </c>
      <c r="E227" s="68" t="s">
        <v>290</v>
      </c>
      <c r="F227" s="70" t="s">
        <v>634</v>
      </c>
      <c r="G227" s="36"/>
      <c r="H227" s="36">
        <v>8300</v>
      </c>
      <c r="I227" s="112">
        <v>8300</v>
      </c>
      <c r="J227" s="36"/>
      <c r="K227" s="38"/>
      <c r="L227" s="93"/>
      <c r="M227" s="38"/>
      <c r="N227" s="31"/>
    </row>
    <row r="228" spans="1:14" s="12" customFormat="1" ht="47.25">
      <c r="A228" s="67" t="s">
        <v>256</v>
      </c>
      <c r="B228" s="67" t="s">
        <v>286</v>
      </c>
      <c r="C228" s="71" t="s">
        <v>289</v>
      </c>
      <c r="D228" s="67">
        <v>717002</v>
      </c>
      <c r="E228" s="68" t="s">
        <v>292</v>
      </c>
      <c r="F228" s="70" t="s">
        <v>293</v>
      </c>
      <c r="G228" s="36">
        <v>22340</v>
      </c>
      <c r="H228" s="36">
        <v>27688</v>
      </c>
      <c r="I228" s="112">
        <v>27688</v>
      </c>
      <c r="J228" s="36"/>
      <c r="K228" s="38"/>
      <c r="L228" s="93"/>
      <c r="M228" s="38"/>
      <c r="N228" s="31"/>
    </row>
    <row r="229" spans="1:14" s="12" customFormat="1" ht="15.75">
      <c r="A229" s="141"/>
      <c r="B229" s="141"/>
      <c r="C229" s="157"/>
      <c r="D229" s="141"/>
      <c r="E229" s="142"/>
      <c r="F229" s="128"/>
      <c r="G229" s="127"/>
      <c r="H229" s="127"/>
      <c r="I229" s="143"/>
      <c r="J229" s="127"/>
      <c r="K229" s="143"/>
      <c r="L229" s="159"/>
      <c r="M229" s="143"/>
      <c r="N229" s="31"/>
    </row>
    <row r="230" spans="1:14" s="12" customFormat="1" ht="15.75">
      <c r="A230" s="141"/>
      <c r="B230" s="141"/>
      <c r="C230" s="157"/>
      <c r="D230" s="141"/>
      <c r="E230" s="142"/>
      <c r="F230" s="128"/>
      <c r="G230" s="127"/>
      <c r="H230" s="127"/>
      <c r="I230" s="143"/>
      <c r="J230" s="127"/>
      <c r="K230" s="143"/>
      <c r="L230" s="159"/>
      <c r="M230" s="143"/>
      <c r="N230" s="31"/>
    </row>
    <row r="231" spans="1:14" s="12" customFormat="1" ht="15.75">
      <c r="A231" s="141"/>
      <c r="B231" s="141"/>
      <c r="C231" s="157"/>
      <c r="D231" s="141"/>
      <c r="E231" s="142"/>
      <c r="F231" s="128"/>
      <c r="G231" s="127"/>
      <c r="H231" s="127"/>
      <c r="I231" s="143"/>
      <c r="J231" s="127"/>
      <c r="K231" s="143"/>
      <c r="L231" s="159"/>
      <c r="M231" s="143"/>
      <c r="N231" s="31"/>
    </row>
    <row r="232" spans="1:14" s="12" customFormat="1" ht="15.75">
      <c r="A232" s="141"/>
      <c r="B232" s="141"/>
      <c r="C232" s="157"/>
      <c r="D232" s="141"/>
      <c r="E232" s="142"/>
      <c r="F232" s="128"/>
      <c r="G232" s="127"/>
      <c r="H232" s="127"/>
      <c r="I232" s="143"/>
      <c r="J232" s="127"/>
      <c r="K232" s="143"/>
      <c r="L232" s="159"/>
      <c r="M232" s="143"/>
      <c r="N232" s="31"/>
    </row>
    <row r="233" spans="1:14" s="11" customFormat="1" ht="56.25" customHeight="1">
      <c r="A233" s="90" t="s">
        <v>99</v>
      </c>
      <c r="B233" s="90" t="s">
        <v>100</v>
      </c>
      <c r="C233" s="90" t="s">
        <v>101</v>
      </c>
      <c r="D233" s="90" t="s">
        <v>772</v>
      </c>
      <c r="E233" s="90" t="s">
        <v>102</v>
      </c>
      <c r="F233" s="90" t="s">
        <v>103</v>
      </c>
      <c r="G233" s="184" t="s">
        <v>601</v>
      </c>
      <c r="H233" s="90" t="s">
        <v>602</v>
      </c>
      <c r="I233" s="105" t="s">
        <v>603</v>
      </c>
      <c r="J233" s="90" t="s">
        <v>604</v>
      </c>
      <c r="K233" s="90" t="s">
        <v>605</v>
      </c>
      <c r="L233" s="90" t="s">
        <v>606</v>
      </c>
      <c r="M233" s="90" t="s">
        <v>607</v>
      </c>
      <c r="N233" s="213"/>
    </row>
    <row r="234" spans="1:14" s="12" customFormat="1" ht="31.5">
      <c r="A234" s="148"/>
      <c r="B234" s="148" t="s">
        <v>286</v>
      </c>
      <c r="C234" s="133" t="s">
        <v>289</v>
      </c>
      <c r="D234" s="148">
        <v>717002</v>
      </c>
      <c r="E234" s="134" t="s">
        <v>290</v>
      </c>
      <c r="F234" s="150" t="s">
        <v>635</v>
      </c>
      <c r="G234" s="137"/>
      <c r="H234" s="137">
        <v>8300</v>
      </c>
      <c r="I234" s="160">
        <v>8300</v>
      </c>
      <c r="J234" s="137"/>
      <c r="K234" s="139"/>
      <c r="L234" s="152"/>
      <c r="M234" s="139"/>
      <c r="N234" s="31"/>
    </row>
    <row r="235" spans="1:14" s="12" customFormat="1" ht="47.25">
      <c r="A235" s="67" t="s">
        <v>256</v>
      </c>
      <c r="B235" s="67" t="s">
        <v>286</v>
      </c>
      <c r="C235" s="71" t="s">
        <v>289</v>
      </c>
      <c r="D235" s="67">
        <v>717002</v>
      </c>
      <c r="E235" s="68" t="s">
        <v>294</v>
      </c>
      <c r="F235" s="70" t="s">
        <v>295</v>
      </c>
      <c r="G235" s="36">
        <v>39268</v>
      </c>
      <c r="H235" s="36">
        <v>37836</v>
      </c>
      <c r="I235" s="112">
        <v>37836</v>
      </c>
      <c r="J235" s="36"/>
      <c r="K235" s="38"/>
      <c r="L235" s="94"/>
      <c r="M235" s="38"/>
      <c r="N235" s="31"/>
    </row>
    <row r="236" spans="1:14" s="12" customFormat="1" ht="31.5">
      <c r="A236" s="67"/>
      <c r="B236" s="67" t="s">
        <v>286</v>
      </c>
      <c r="C236" s="71" t="s">
        <v>289</v>
      </c>
      <c r="D236" s="67">
        <v>717002</v>
      </c>
      <c r="E236" s="68" t="s">
        <v>290</v>
      </c>
      <c r="F236" s="70" t="s">
        <v>636</v>
      </c>
      <c r="G236" s="36"/>
      <c r="H236" s="36">
        <v>8300</v>
      </c>
      <c r="I236" s="112">
        <v>8300</v>
      </c>
      <c r="J236" s="36"/>
      <c r="K236" s="38"/>
      <c r="L236" s="93"/>
      <c r="M236" s="38"/>
      <c r="N236" s="31"/>
    </row>
    <row r="237" spans="1:14" s="12" customFormat="1" ht="47.25">
      <c r="A237" s="67" t="s">
        <v>256</v>
      </c>
      <c r="B237" s="67" t="s">
        <v>286</v>
      </c>
      <c r="C237" s="71" t="s">
        <v>296</v>
      </c>
      <c r="D237" s="67">
        <v>717002</v>
      </c>
      <c r="E237" s="68" t="s">
        <v>297</v>
      </c>
      <c r="F237" s="70" t="s">
        <v>298</v>
      </c>
      <c r="G237" s="36">
        <v>41492</v>
      </c>
      <c r="H237" s="36">
        <v>40797</v>
      </c>
      <c r="I237" s="112">
        <v>40797</v>
      </c>
      <c r="J237" s="36"/>
      <c r="K237" s="38"/>
      <c r="L237" s="93"/>
      <c r="M237" s="38"/>
      <c r="N237" s="31"/>
    </row>
    <row r="238" spans="1:14" s="12" customFormat="1" ht="47.25">
      <c r="A238" s="67"/>
      <c r="B238" s="67" t="s">
        <v>286</v>
      </c>
      <c r="C238" s="71" t="s">
        <v>289</v>
      </c>
      <c r="D238" s="67">
        <v>717002</v>
      </c>
      <c r="E238" s="68" t="s">
        <v>290</v>
      </c>
      <c r="F238" s="70" t="s">
        <v>637</v>
      </c>
      <c r="G238" s="36"/>
      <c r="H238" s="36">
        <v>8300</v>
      </c>
      <c r="I238" s="112">
        <v>8300</v>
      </c>
      <c r="J238" s="36"/>
      <c r="K238" s="38"/>
      <c r="L238" s="93"/>
      <c r="M238" s="38"/>
      <c r="N238" s="31"/>
    </row>
    <row r="239" spans="1:14" s="12" customFormat="1" ht="31.5">
      <c r="A239" s="67"/>
      <c r="B239" s="67" t="s">
        <v>286</v>
      </c>
      <c r="C239" s="71" t="s">
        <v>289</v>
      </c>
      <c r="D239" s="67">
        <v>633006</v>
      </c>
      <c r="E239" s="78"/>
      <c r="F239" s="70" t="s">
        <v>639</v>
      </c>
      <c r="G239" s="36"/>
      <c r="H239" s="36">
        <v>800</v>
      </c>
      <c r="I239" s="112">
        <v>800</v>
      </c>
      <c r="J239" s="36"/>
      <c r="K239" s="38"/>
      <c r="L239" s="93"/>
      <c r="M239" s="38"/>
      <c r="N239" s="31"/>
    </row>
    <row r="240" spans="1:14" s="12" customFormat="1" ht="31.5">
      <c r="A240" s="67"/>
      <c r="B240" s="67" t="s">
        <v>286</v>
      </c>
      <c r="C240" s="71" t="s">
        <v>289</v>
      </c>
      <c r="D240" s="67">
        <v>633006</v>
      </c>
      <c r="E240" s="78"/>
      <c r="F240" s="70" t="s">
        <v>657</v>
      </c>
      <c r="G240" s="36"/>
      <c r="H240" s="36">
        <v>1000</v>
      </c>
      <c r="I240" s="112">
        <v>1000</v>
      </c>
      <c r="J240" s="36"/>
      <c r="K240" s="38"/>
      <c r="L240" s="93"/>
      <c r="M240" s="38"/>
      <c r="N240" s="31"/>
    </row>
    <row r="241" spans="1:14" s="28" customFormat="1" ht="63">
      <c r="A241" s="67" t="s">
        <v>256</v>
      </c>
      <c r="B241" s="67" t="s">
        <v>286</v>
      </c>
      <c r="C241" s="68" t="s">
        <v>299</v>
      </c>
      <c r="D241" s="67">
        <v>717001</v>
      </c>
      <c r="E241" s="78" t="s">
        <v>300</v>
      </c>
      <c r="F241" s="70" t="s">
        <v>301</v>
      </c>
      <c r="G241" s="36">
        <v>116177</v>
      </c>
      <c r="H241" s="36">
        <v>116177</v>
      </c>
      <c r="I241" s="112">
        <v>116177</v>
      </c>
      <c r="J241" s="36"/>
      <c r="K241" s="38"/>
      <c r="L241" s="93"/>
      <c r="M241" s="38"/>
      <c r="N241" s="31"/>
    </row>
    <row r="242" spans="1:13" ht="110.25">
      <c r="A242" s="67" t="s">
        <v>256</v>
      </c>
      <c r="B242" s="67" t="s">
        <v>286</v>
      </c>
      <c r="C242" s="68" t="s">
        <v>299</v>
      </c>
      <c r="D242" s="67">
        <v>717001</v>
      </c>
      <c r="E242" s="73" t="s">
        <v>306</v>
      </c>
      <c r="F242" s="70" t="s">
        <v>307</v>
      </c>
      <c r="G242" s="36">
        <v>59749</v>
      </c>
      <c r="H242" s="36">
        <v>49874</v>
      </c>
      <c r="I242" s="112">
        <v>49874</v>
      </c>
      <c r="J242" s="36"/>
      <c r="K242" s="38"/>
      <c r="L242" s="93"/>
      <c r="M242" s="38"/>
    </row>
    <row r="243" spans="1:14" s="28" customFormat="1" ht="31.5">
      <c r="A243" s="67" t="s">
        <v>256</v>
      </c>
      <c r="B243" s="67" t="s">
        <v>286</v>
      </c>
      <c r="C243" s="71" t="s">
        <v>302</v>
      </c>
      <c r="D243" s="67">
        <v>635006</v>
      </c>
      <c r="E243" s="82" t="s">
        <v>303</v>
      </c>
      <c r="F243" s="70" t="s">
        <v>304</v>
      </c>
      <c r="G243" s="36">
        <v>9958</v>
      </c>
      <c r="H243" s="36"/>
      <c r="I243" s="110"/>
      <c r="J243" s="36"/>
      <c r="K243" s="38"/>
      <c r="L243" s="93"/>
      <c r="M243" s="38"/>
      <c r="N243" s="31"/>
    </row>
    <row r="244" spans="1:14" s="28" customFormat="1" ht="31.5">
      <c r="A244" s="67" t="s">
        <v>256</v>
      </c>
      <c r="B244" s="67" t="s">
        <v>286</v>
      </c>
      <c r="C244" s="71" t="s">
        <v>302</v>
      </c>
      <c r="D244" s="67">
        <v>635006</v>
      </c>
      <c r="E244" s="82" t="s">
        <v>303</v>
      </c>
      <c r="F244" s="70" t="s">
        <v>658</v>
      </c>
      <c r="G244" s="36"/>
      <c r="H244" s="36">
        <v>124500</v>
      </c>
      <c r="I244" s="110">
        <v>124500</v>
      </c>
      <c r="J244" s="36"/>
      <c r="K244" s="38"/>
      <c r="L244" s="93"/>
      <c r="M244" s="38"/>
      <c r="N244" s="31"/>
    </row>
    <row r="245" spans="1:13" ht="47.25">
      <c r="A245" s="67" t="s">
        <v>256</v>
      </c>
      <c r="B245" s="67" t="s">
        <v>286</v>
      </c>
      <c r="C245" s="71" t="s">
        <v>302</v>
      </c>
      <c r="D245" s="67"/>
      <c r="E245" s="68"/>
      <c r="F245" s="70" t="s">
        <v>638</v>
      </c>
      <c r="G245" s="36">
        <v>16331</v>
      </c>
      <c r="H245" s="36">
        <v>19900</v>
      </c>
      <c r="I245" s="110">
        <v>19900</v>
      </c>
      <c r="J245" s="36"/>
      <c r="K245" s="38"/>
      <c r="L245" s="93"/>
      <c r="M245" s="38"/>
    </row>
    <row r="246" spans="1:13" ht="110.25">
      <c r="A246" s="67" t="s">
        <v>256</v>
      </c>
      <c r="B246" s="67" t="s">
        <v>286</v>
      </c>
      <c r="C246" s="68" t="s">
        <v>220</v>
      </c>
      <c r="D246" s="67">
        <v>716</v>
      </c>
      <c r="E246" s="68" t="s">
        <v>226</v>
      </c>
      <c r="F246" s="70" t="s">
        <v>305</v>
      </c>
      <c r="G246" s="36">
        <v>14937</v>
      </c>
      <c r="H246" s="36"/>
      <c r="I246" s="110"/>
      <c r="J246" s="36"/>
      <c r="K246" s="38"/>
      <c r="L246" s="93"/>
      <c r="M246" s="38"/>
    </row>
    <row r="247" spans="1:13" ht="15.75">
      <c r="A247" s="67"/>
      <c r="B247" s="67" t="s">
        <v>286</v>
      </c>
      <c r="C247" s="71"/>
      <c r="D247" s="67"/>
      <c r="E247" s="68"/>
      <c r="F247" s="70" t="s">
        <v>111</v>
      </c>
      <c r="G247" s="36">
        <f aca="true" t="shared" si="28" ref="G247:M247">SUM(G225:G246)</f>
        <v>383320</v>
      </c>
      <c r="H247" s="36">
        <f t="shared" si="28"/>
        <v>512512</v>
      </c>
      <c r="I247" s="110">
        <f t="shared" si="28"/>
        <v>512512</v>
      </c>
      <c r="J247" s="36">
        <f t="shared" si="28"/>
        <v>0</v>
      </c>
      <c r="K247" s="36">
        <f t="shared" si="28"/>
        <v>0</v>
      </c>
      <c r="L247" s="36">
        <f t="shared" si="28"/>
        <v>0</v>
      </c>
      <c r="M247" s="36">
        <f t="shared" si="28"/>
        <v>0</v>
      </c>
    </row>
    <row r="248" spans="1:14" s="35" customFormat="1" ht="15.75">
      <c r="A248" s="51" t="s">
        <v>256</v>
      </c>
      <c r="B248" s="51"/>
      <c r="C248" s="79"/>
      <c r="D248" s="51"/>
      <c r="E248" s="75"/>
      <c r="F248" s="81" t="s">
        <v>20</v>
      </c>
      <c r="G248" s="26">
        <f>SUM(G247+G223+G186+G178+G169+G163)</f>
        <v>476047</v>
      </c>
      <c r="H248" s="26">
        <f>SUM(H247+H223+H186+H178+H169+H163)</f>
        <v>796649</v>
      </c>
      <c r="I248" s="114">
        <f>SUM(I247+I223+I186+I178+I169+I163)</f>
        <v>613392</v>
      </c>
      <c r="J248" s="26">
        <f>SUM(J247+J223+J186+J178+J169+J163)</f>
        <v>120677</v>
      </c>
      <c r="K248" s="26">
        <f>SUM(K247+K223+K186+K178+K169+K163)</f>
        <v>88098</v>
      </c>
      <c r="L248" s="26">
        <f>SUM(L247+L223+L186+L178+L169+L163)</f>
        <v>155777</v>
      </c>
      <c r="M248" s="26">
        <f>SUM(M247+M223+M186+M178+M169+M163)</f>
        <v>76980</v>
      </c>
      <c r="N248" s="89"/>
    </row>
    <row r="249" spans="1:14" s="29" customFormat="1" ht="18.75">
      <c r="A249" s="51" t="s">
        <v>308</v>
      </c>
      <c r="B249" s="51"/>
      <c r="C249" s="71"/>
      <c r="D249" s="51"/>
      <c r="E249" s="68"/>
      <c r="F249" s="53" t="s">
        <v>309</v>
      </c>
      <c r="G249" s="41"/>
      <c r="H249" s="15"/>
      <c r="I249" s="110"/>
      <c r="J249" s="15"/>
      <c r="K249" s="215"/>
      <c r="L249" s="91"/>
      <c r="M249" s="215"/>
      <c r="N249" s="208"/>
    </row>
    <row r="250" spans="1:14" s="33" customFormat="1" ht="49.5">
      <c r="A250" s="51" t="s">
        <v>308</v>
      </c>
      <c r="B250" s="51" t="s">
        <v>310</v>
      </c>
      <c r="C250" s="71"/>
      <c r="D250" s="51"/>
      <c r="E250" s="68"/>
      <c r="F250" s="76" t="s">
        <v>311</v>
      </c>
      <c r="G250" s="42"/>
      <c r="H250" s="36"/>
      <c r="I250" s="110"/>
      <c r="J250" s="36"/>
      <c r="K250" s="49"/>
      <c r="L250" s="95"/>
      <c r="M250" s="49"/>
      <c r="N250" s="209"/>
    </row>
    <row r="251" spans="1:13" ht="28.5">
      <c r="A251" s="67" t="s">
        <v>308</v>
      </c>
      <c r="B251" s="67" t="s">
        <v>310</v>
      </c>
      <c r="C251" s="68" t="s">
        <v>206</v>
      </c>
      <c r="D251" s="67">
        <v>644001</v>
      </c>
      <c r="E251" s="73" t="s">
        <v>312</v>
      </c>
      <c r="F251" s="70" t="s">
        <v>313</v>
      </c>
      <c r="G251" s="36">
        <v>324968</v>
      </c>
      <c r="H251" s="36">
        <v>381398</v>
      </c>
      <c r="I251" s="110">
        <v>320000</v>
      </c>
      <c r="J251" s="36">
        <v>418574</v>
      </c>
      <c r="K251" s="38">
        <v>340000</v>
      </c>
      <c r="L251" s="36">
        <v>420413</v>
      </c>
      <c r="M251" s="38">
        <v>355000</v>
      </c>
    </row>
    <row r="252" spans="1:14" s="12" customFormat="1" ht="15.75">
      <c r="A252" s="141"/>
      <c r="B252" s="141"/>
      <c r="C252" s="142"/>
      <c r="D252" s="141"/>
      <c r="E252" s="155"/>
      <c r="F252" s="128"/>
      <c r="G252" s="127"/>
      <c r="H252" s="127"/>
      <c r="I252" s="127"/>
      <c r="J252" s="127"/>
      <c r="K252" s="143"/>
      <c r="L252" s="127"/>
      <c r="M252" s="143"/>
      <c r="N252" s="31"/>
    </row>
    <row r="253" spans="1:14" s="12" customFormat="1" ht="15.75">
      <c r="A253" s="141"/>
      <c r="B253" s="141"/>
      <c r="C253" s="142"/>
      <c r="D253" s="141"/>
      <c r="E253" s="155"/>
      <c r="F253" s="128"/>
      <c r="G253" s="127"/>
      <c r="H253" s="127"/>
      <c r="I253" s="127"/>
      <c r="J253" s="127"/>
      <c r="K253" s="143"/>
      <c r="L253" s="127"/>
      <c r="M253" s="143"/>
      <c r="N253" s="31"/>
    </row>
    <row r="254" spans="1:14" s="12" customFormat="1" ht="15.75">
      <c r="A254" s="141"/>
      <c r="B254" s="141"/>
      <c r="C254" s="142"/>
      <c r="D254" s="141"/>
      <c r="E254" s="155"/>
      <c r="F254" s="128"/>
      <c r="G254" s="127"/>
      <c r="H254" s="127"/>
      <c r="I254" s="127"/>
      <c r="J254" s="127"/>
      <c r="K254" s="143"/>
      <c r="L254" s="127"/>
      <c r="M254" s="143"/>
      <c r="N254" s="31"/>
    </row>
    <row r="255" spans="1:14" s="11" customFormat="1" ht="56.25" customHeight="1">
      <c r="A255" s="90" t="s">
        <v>99</v>
      </c>
      <c r="B255" s="90" t="s">
        <v>100</v>
      </c>
      <c r="C255" s="90" t="s">
        <v>101</v>
      </c>
      <c r="D255" s="90" t="s">
        <v>772</v>
      </c>
      <c r="E255" s="90" t="s">
        <v>102</v>
      </c>
      <c r="F255" s="90" t="s">
        <v>103</v>
      </c>
      <c r="G255" s="184" t="s">
        <v>601</v>
      </c>
      <c r="H255" s="90" t="s">
        <v>602</v>
      </c>
      <c r="I255" s="105" t="s">
        <v>603</v>
      </c>
      <c r="J255" s="90" t="s">
        <v>604</v>
      </c>
      <c r="K255" s="90" t="s">
        <v>605</v>
      </c>
      <c r="L255" s="90" t="s">
        <v>606</v>
      </c>
      <c r="M255" s="90" t="s">
        <v>607</v>
      </c>
      <c r="N255" s="213"/>
    </row>
    <row r="256" spans="1:13" ht="31.5">
      <c r="A256" s="148" t="s">
        <v>308</v>
      </c>
      <c r="B256" s="148" t="s">
        <v>310</v>
      </c>
      <c r="C256" s="134" t="s">
        <v>206</v>
      </c>
      <c r="D256" s="148">
        <v>636001</v>
      </c>
      <c r="E256" s="134" t="s">
        <v>114</v>
      </c>
      <c r="F256" s="150" t="s">
        <v>314</v>
      </c>
      <c r="G256" s="154">
        <v>33</v>
      </c>
      <c r="H256" s="137">
        <v>39</v>
      </c>
      <c r="I256" s="151">
        <v>39</v>
      </c>
      <c r="J256" s="137">
        <v>39</v>
      </c>
      <c r="K256" s="137">
        <v>39</v>
      </c>
      <c r="L256" s="137">
        <v>39</v>
      </c>
      <c r="M256" s="137">
        <v>39</v>
      </c>
    </row>
    <row r="257" spans="1:13" ht="31.5">
      <c r="A257" s="67" t="s">
        <v>308</v>
      </c>
      <c r="B257" s="67" t="s">
        <v>310</v>
      </c>
      <c r="C257" s="68" t="s">
        <v>206</v>
      </c>
      <c r="D257" s="67">
        <v>644001</v>
      </c>
      <c r="E257" s="73" t="s">
        <v>315</v>
      </c>
      <c r="F257" s="70" t="s">
        <v>316</v>
      </c>
      <c r="G257" s="36">
        <v>3983</v>
      </c>
      <c r="H257" s="36"/>
      <c r="I257" s="110"/>
      <c r="J257" s="36"/>
      <c r="K257" s="38"/>
      <c r="L257" s="36"/>
      <c r="M257" s="38"/>
    </row>
    <row r="258" spans="1:13" ht="47.25">
      <c r="A258" s="67" t="s">
        <v>308</v>
      </c>
      <c r="B258" s="67" t="s">
        <v>310</v>
      </c>
      <c r="C258" s="68" t="s">
        <v>206</v>
      </c>
      <c r="D258" s="67"/>
      <c r="E258" s="73"/>
      <c r="F258" s="70" t="s">
        <v>619</v>
      </c>
      <c r="G258" s="36"/>
      <c r="H258" s="36"/>
      <c r="I258" s="110"/>
      <c r="J258" s="36">
        <v>10000</v>
      </c>
      <c r="K258" s="38">
        <v>10000</v>
      </c>
      <c r="L258" s="36"/>
      <c r="M258" s="38"/>
    </row>
    <row r="259" spans="1:13" ht="15.75">
      <c r="A259" s="67"/>
      <c r="B259" s="67" t="s">
        <v>310</v>
      </c>
      <c r="C259" s="68"/>
      <c r="D259" s="67"/>
      <c r="E259" s="68"/>
      <c r="F259" s="70" t="s">
        <v>111</v>
      </c>
      <c r="G259" s="36">
        <f>SUM(G251:G258)</f>
        <v>328984</v>
      </c>
      <c r="H259" s="36">
        <f aca="true" t="shared" si="29" ref="H259:M259">SUM(H251:H258)</f>
        <v>381437</v>
      </c>
      <c r="I259" s="110">
        <f t="shared" si="29"/>
        <v>320039</v>
      </c>
      <c r="J259" s="36">
        <f t="shared" si="29"/>
        <v>428613</v>
      </c>
      <c r="K259" s="36">
        <f t="shared" si="29"/>
        <v>350039</v>
      </c>
      <c r="L259" s="36">
        <f t="shared" si="29"/>
        <v>420452</v>
      </c>
      <c r="M259" s="36">
        <f t="shared" si="29"/>
        <v>355039</v>
      </c>
    </row>
    <row r="260" spans="1:14" s="33" customFormat="1" ht="33">
      <c r="A260" s="51" t="s">
        <v>308</v>
      </c>
      <c r="B260" s="51" t="s">
        <v>317</v>
      </c>
      <c r="C260" s="71"/>
      <c r="D260" s="51"/>
      <c r="E260" s="68"/>
      <c r="F260" s="76" t="s">
        <v>318</v>
      </c>
      <c r="G260" s="42"/>
      <c r="H260" s="36"/>
      <c r="I260" s="110"/>
      <c r="J260" s="36"/>
      <c r="K260" s="49"/>
      <c r="L260" s="36"/>
      <c r="M260" s="49"/>
      <c r="N260" s="209"/>
    </row>
    <row r="261" spans="1:13" ht="28.5">
      <c r="A261" s="67" t="s">
        <v>308</v>
      </c>
      <c r="B261" s="67" t="s">
        <v>317</v>
      </c>
      <c r="C261" s="68" t="s">
        <v>206</v>
      </c>
      <c r="D261" s="67">
        <v>644001</v>
      </c>
      <c r="E261" s="73" t="s">
        <v>319</v>
      </c>
      <c r="F261" s="70" t="s">
        <v>313</v>
      </c>
      <c r="G261" s="36">
        <v>33194</v>
      </c>
      <c r="H261" s="36">
        <v>40000</v>
      </c>
      <c r="I261" s="110">
        <v>33000</v>
      </c>
      <c r="J261" s="36">
        <v>40000</v>
      </c>
      <c r="K261" s="38">
        <v>34000</v>
      </c>
      <c r="L261" s="36">
        <v>40000</v>
      </c>
      <c r="M261" s="38">
        <v>34000</v>
      </c>
    </row>
    <row r="262" spans="1:13" ht="78.75">
      <c r="A262" s="67" t="s">
        <v>308</v>
      </c>
      <c r="B262" s="67" t="s">
        <v>317</v>
      </c>
      <c r="C262" s="68" t="s">
        <v>206</v>
      </c>
      <c r="D262" s="67">
        <v>717001</v>
      </c>
      <c r="E262" s="68" t="s">
        <v>114</v>
      </c>
      <c r="F262" s="70" t="s">
        <v>320</v>
      </c>
      <c r="G262" s="36">
        <v>33194</v>
      </c>
      <c r="H262" s="36"/>
      <c r="J262" s="36"/>
      <c r="K262" s="38"/>
      <c r="L262" s="36"/>
      <c r="M262" s="38"/>
    </row>
    <row r="263" spans="1:13" ht="31.5">
      <c r="A263" s="67" t="s">
        <v>308</v>
      </c>
      <c r="B263" s="67" t="s">
        <v>317</v>
      </c>
      <c r="C263" s="68" t="s">
        <v>206</v>
      </c>
      <c r="D263" s="67">
        <v>637011</v>
      </c>
      <c r="E263" s="68" t="s">
        <v>114</v>
      </c>
      <c r="F263" s="70" t="s">
        <v>321</v>
      </c>
      <c r="G263" s="36">
        <v>8298</v>
      </c>
      <c r="H263" s="36"/>
      <c r="I263" s="110"/>
      <c r="J263" s="36"/>
      <c r="K263" s="38"/>
      <c r="L263" s="93"/>
      <c r="M263" s="38"/>
    </row>
    <row r="264" spans="1:13" ht="47.25">
      <c r="A264" s="67" t="s">
        <v>308</v>
      </c>
      <c r="B264" s="67" t="s">
        <v>317</v>
      </c>
      <c r="C264" s="68" t="s">
        <v>206</v>
      </c>
      <c r="D264" s="67"/>
      <c r="E264" s="68"/>
      <c r="F264" s="70" t="s">
        <v>620</v>
      </c>
      <c r="G264" s="36"/>
      <c r="H264" s="36">
        <v>6000</v>
      </c>
      <c r="I264" s="110"/>
      <c r="J264" s="36"/>
      <c r="K264" s="38">
        <v>6000</v>
      </c>
      <c r="L264" s="93"/>
      <c r="M264" s="38"/>
    </row>
    <row r="265" spans="1:13" ht="78.75">
      <c r="A265" s="67" t="s">
        <v>308</v>
      </c>
      <c r="B265" s="67" t="s">
        <v>317</v>
      </c>
      <c r="C265" s="68" t="s">
        <v>206</v>
      </c>
      <c r="D265" s="67">
        <v>717001</v>
      </c>
      <c r="E265" s="68" t="s">
        <v>114</v>
      </c>
      <c r="F265" s="70" t="s">
        <v>621</v>
      </c>
      <c r="G265" s="36"/>
      <c r="H265" s="36">
        <v>36000</v>
      </c>
      <c r="I265" s="110">
        <v>30000</v>
      </c>
      <c r="J265" s="36"/>
      <c r="K265" s="38"/>
      <c r="L265" s="93"/>
      <c r="M265" s="38"/>
    </row>
    <row r="266" spans="1:13" ht="32.25" customHeight="1">
      <c r="A266" s="67" t="s">
        <v>308</v>
      </c>
      <c r="B266" s="67" t="s">
        <v>317</v>
      </c>
      <c r="C266" s="68" t="s">
        <v>206</v>
      </c>
      <c r="D266" s="67">
        <v>635005</v>
      </c>
      <c r="E266" s="68" t="s">
        <v>114</v>
      </c>
      <c r="F266" s="70" t="s">
        <v>662</v>
      </c>
      <c r="G266" s="36"/>
      <c r="H266" s="36">
        <v>1000</v>
      </c>
      <c r="I266" s="110">
        <v>800</v>
      </c>
      <c r="J266" s="36">
        <v>1000</v>
      </c>
      <c r="K266" s="38"/>
      <c r="L266" s="36">
        <v>1000</v>
      </c>
      <c r="M266" s="38"/>
    </row>
    <row r="267" spans="1:13" ht="15.75">
      <c r="A267" s="67"/>
      <c r="B267" s="67" t="s">
        <v>317</v>
      </c>
      <c r="C267" s="68"/>
      <c r="D267" s="67"/>
      <c r="E267" s="68"/>
      <c r="F267" s="70" t="s">
        <v>111</v>
      </c>
      <c r="G267" s="38">
        <f>SUM(G261:G266)</f>
        <v>74686</v>
      </c>
      <c r="H267" s="38">
        <f aca="true" t="shared" si="30" ref="H267:M267">SUM(H261:H266)</f>
        <v>83000</v>
      </c>
      <c r="I267" s="112">
        <f t="shared" si="30"/>
        <v>63800</v>
      </c>
      <c r="J267" s="38">
        <f t="shared" si="30"/>
        <v>41000</v>
      </c>
      <c r="K267" s="38">
        <f t="shared" si="30"/>
        <v>40000</v>
      </c>
      <c r="L267" s="38">
        <f t="shared" si="30"/>
        <v>41000</v>
      </c>
      <c r="M267" s="38">
        <f t="shared" si="30"/>
        <v>34000</v>
      </c>
    </row>
    <row r="268" spans="1:13" ht="15.75">
      <c r="A268" s="67"/>
      <c r="B268" s="67"/>
      <c r="C268" s="68"/>
      <c r="D268" s="67"/>
      <c r="E268" s="68"/>
      <c r="F268" s="70"/>
      <c r="G268" s="38"/>
      <c r="H268" s="38"/>
      <c r="I268" s="112"/>
      <c r="J268" s="38"/>
      <c r="K268" s="38"/>
      <c r="L268" s="38"/>
      <c r="M268" s="38"/>
    </row>
    <row r="269" spans="1:13" ht="66">
      <c r="A269" s="25" t="s">
        <v>308</v>
      </c>
      <c r="B269" s="25" t="s">
        <v>322</v>
      </c>
      <c r="C269" s="64"/>
      <c r="D269" s="25"/>
      <c r="E269" s="100"/>
      <c r="F269" s="62" t="s">
        <v>680</v>
      </c>
      <c r="G269" s="38"/>
      <c r="H269" s="38"/>
      <c r="I269" s="112"/>
      <c r="J269" s="38"/>
      <c r="K269" s="38"/>
      <c r="L269" s="38"/>
      <c r="M269" s="38"/>
    </row>
    <row r="270" spans="1:13" ht="31.5">
      <c r="A270" s="67" t="s">
        <v>308</v>
      </c>
      <c r="B270" s="67" t="s">
        <v>322</v>
      </c>
      <c r="C270" s="68" t="s">
        <v>206</v>
      </c>
      <c r="D270" s="67">
        <v>717001</v>
      </c>
      <c r="E270" s="68" t="s">
        <v>323</v>
      </c>
      <c r="F270" s="70" t="s">
        <v>324</v>
      </c>
      <c r="G270" s="36">
        <v>607950</v>
      </c>
      <c r="H270" s="36"/>
      <c r="I270" s="110"/>
      <c r="J270" s="36"/>
      <c r="K270" s="38"/>
      <c r="L270" s="93"/>
      <c r="M270" s="38"/>
    </row>
    <row r="271" spans="1:13" ht="15.75">
      <c r="A271" s="67" t="s">
        <v>308</v>
      </c>
      <c r="B271" s="67" t="s">
        <v>322</v>
      </c>
      <c r="C271" s="68" t="s">
        <v>206</v>
      </c>
      <c r="D271" s="67"/>
      <c r="E271" s="68"/>
      <c r="F271" s="70" t="s">
        <v>325</v>
      </c>
      <c r="G271" s="36"/>
      <c r="H271" s="36"/>
      <c r="I271" s="110"/>
      <c r="J271" s="36"/>
      <c r="K271" s="38"/>
      <c r="L271" s="94"/>
      <c r="M271" s="38"/>
    </row>
    <row r="272" spans="1:13" ht="15.75">
      <c r="A272" s="67" t="s">
        <v>308</v>
      </c>
      <c r="B272" s="67" t="s">
        <v>322</v>
      </c>
      <c r="C272" s="68" t="s">
        <v>206</v>
      </c>
      <c r="D272" s="67">
        <v>717001</v>
      </c>
      <c r="E272" s="68" t="s">
        <v>326</v>
      </c>
      <c r="F272" s="70" t="s">
        <v>327</v>
      </c>
      <c r="G272" s="36">
        <v>53000</v>
      </c>
      <c r="H272" s="36"/>
      <c r="I272" s="110"/>
      <c r="J272" s="36"/>
      <c r="K272" s="38"/>
      <c r="L272" s="93"/>
      <c r="M272" s="38"/>
    </row>
    <row r="273" spans="1:13" ht="31.5">
      <c r="A273" s="67" t="s">
        <v>308</v>
      </c>
      <c r="B273" s="67" t="s">
        <v>322</v>
      </c>
      <c r="C273" s="68" t="s">
        <v>206</v>
      </c>
      <c r="D273" s="67">
        <v>723001</v>
      </c>
      <c r="E273" s="73" t="s">
        <v>328</v>
      </c>
      <c r="F273" s="70" t="s">
        <v>329</v>
      </c>
      <c r="G273" s="36">
        <v>0</v>
      </c>
      <c r="H273" s="36"/>
      <c r="I273" s="110"/>
      <c r="J273" s="36"/>
      <c r="K273" s="38"/>
      <c r="L273" s="93"/>
      <c r="M273" s="38"/>
    </row>
    <row r="274" spans="1:13" ht="47.25">
      <c r="A274" s="67" t="s">
        <v>308</v>
      </c>
      <c r="B274" s="67" t="s">
        <v>322</v>
      </c>
      <c r="C274" s="68" t="s">
        <v>206</v>
      </c>
      <c r="D274" s="67">
        <v>644001</v>
      </c>
      <c r="E274" s="73" t="s">
        <v>328</v>
      </c>
      <c r="F274" s="70" t="s">
        <v>752</v>
      </c>
      <c r="G274" s="36">
        <v>26555</v>
      </c>
      <c r="H274" s="36">
        <v>30000</v>
      </c>
      <c r="I274" s="110">
        <v>45000</v>
      </c>
      <c r="J274" s="36"/>
      <c r="K274" s="38"/>
      <c r="L274" s="93"/>
      <c r="M274" s="38"/>
    </row>
    <row r="275" spans="1:13" ht="52.5" customHeight="1">
      <c r="A275" s="67" t="s">
        <v>308</v>
      </c>
      <c r="B275" s="67" t="s">
        <v>322</v>
      </c>
      <c r="C275" s="68" t="s">
        <v>206</v>
      </c>
      <c r="D275" s="67">
        <v>721007</v>
      </c>
      <c r="E275" s="68" t="s">
        <v>114</v>
      </c>
      <c r="F275" s="70" t="s">
        <v>663</v>
      </c>
      <c r="G275" s="36">
        <v>262232</v>
      </c>
      <c r="H275" s="36">
        <v>262232</v>
      </c>
      <c r="I275" s="110">
        <v>268871</v>
      </c>
      <c r="J275" s="36"/>
      <c r="K275" s="38"/>
      <c r="L275" s="93"/>
      <c r="M275" s="38"/>
    </row>
    <row r="276" spans="1:13" ht="31.5">
      <c r="A276" s="67" t="s">
        <v>308</v>
      </c>
      <c r="B276" s="67" t="s">
        <v>322</v>
      </c>
      <c r="C276" s="68" t="s">
        <v>206</v>
      </c>
      <c r="D276" s="67">
        <v>644001</v>
      </c>
      <c r="E276" s="73" t="s">
        <v>769</v>
      </c>
      <c r="F276" s="70" t="s">
        <v>770</v>
      </c>
      <c r="G276" s="43"/>
      <c r="H276" s="36"/>
      <c r="I276" s="110">
        <v>5000</v>
      </c>
      <c r="J276" s="36"/>
      <c r="K276" s="38"/>
      <c r="L276" s="93"/>
      <c r="M276" s="38"/>
    </row>
    <row r="277" spans="1:14" s="12" customFormat="1" ht="15.75">
      <c r="A277" s="141"/>
      <c r="B277" s="141"/>
      <c r="C277" s="142"/>
      <c r="D277" s="141"/>
      <c r="E277" s="155"/>
      <c r="F277" s="128"/>
      <c r="G277" s="156"/>
      <c r="H277" s="127"/>
      <c r="I277" s="127"/>
      <c r="J277" s="127"/>
      <c r="K277" s="143"/>
      <c r="L277" s="159"/>
      <c r="M277" s="143"/>
      <c r="N277" s="31"/>
    </row>
    <row r="278" spans="1:14" s="12" customFormat="1" ht="15.75">
      <c r="A278" s="141"/>
      <c r="B278" s="141"/>
      <c r="C278" s="142"/>
      <c r="D278" s="141"/>
      <c r="E278" s="155"/>
      <c r="F278" s="128"/>
      <c r="G278" s="156"/>
      <c r="H278" s="127"/>
      <c r="I278" s="127"/>
      <c r="J278" s="127"/>
      <c r="K278" s="143"/>
      <c r="L278" s="159"/>
      <c r="M278" s="143"/>
      <c r="N278" s="31"/>
    </row>
    <row r="279" spans="1:14" s="12" customFormat="1" ht="15.75">
      <c r="A279" s="141"/>
      <c r="B279" s="141"/>
      <c r="C279" s="142"/>
      <c r="D279" s="141"/>
      <c r="E279" s="155"/>
      <c r="F279" s="128"/>
      <c r="G279" s="156"/>
      <c r="H279" s="127"/>
      <c r="I279" s="127"/>
      <c r="J279" s="127"/>
      <c r="K279" s="143"/>
      <c r="L279" s="159"/>
      <c r="M279" s="143"/>
      <c r="N279" s="31"/>
    </row>
    <row r="280" spans="1:14" s="12" customFormat="1" ht="15.75">
      <c r="A280" s="141"/>
      <c r="B280" s="141"/>
      <c r="C280" s="142"/>
      <c r="D280" s="141"/>
      <c r="E280" s="155"/>
      <c r="F280" s="128"/>
      <c r="G280" s="156"/>
      <c r="H280" s="127"/>
      <c r="I280" s="127"/>
      <c r="J280" s="127"/>
      <c r="K280" s="143"/>
      <c r="L280" s="159"/>
      <c r="M280" s="143"/>
      <c r="N280" s="31"/>
    </row>
    <row r="281" spans="1:14" s="12" customFormat="1" ht="15.75">
      <c r="A281" s="141"/>
      <c r="B281" s="141"/>
      <c r="C281" s="142"/>
      <c r="D281" s="141"/>
      <c r="E281" s="155"/>
      <c r="F281" s="128"/>
      <c r="G281" s="156"/>
      <c r="H281" s="127"/>
      <c r="I281" s="127"/>
      <c r="J281" s="127"/>
      <c r="K281" s="143"/>
      <c r="L281" s="159"/>
      <c r="M281" s="143"/>
      <c r="N281" s="31"/>
    </row>
    <row r="282" spans="1:14" s="12" customFormat="1" ht="15.75">
      <c r="A282" s="141"/>
      <c r="B282" s="141"/>
      <c r="C282" s="142"/>
      <c r="D282" s="141"/>
      <c r="E282" s="155"/>
      <c r="F282" s="128"/>
      <c r="G282" s="156"/>
      <c r="H282" s="127"/>
      <c r="I282" s="127"/>
      <c r="J282" s="127"/>
      <c r="K282" s="143"/>
      <c r="L282" s="159"/>
      <c r="M282" s="143"/>
      <c r="N282" s="31"/>
    </row>
    <row r="283" spans="1:14" s="11" customFormat="1" ht="56.25" customHeight="1">
      <c r="A283" s="90" t="s">
        <v>99</v>
      </c>
      <c r="B283" s="90" t="s">
        <v>100</v>
      </c>
      <c r="C283" s="90" t="s">
        <v>101</v>
      </c>
      <c r="D283" s="90" t="s">
        <v>772</v>
      </c>
      <c r="E283" s="90" t="s">
        <v>102</v>
      </c>
      <c r="F283" s="90" t="s">
        <v>103</v>
      </c>
      <c r="G283" s="184" t="s">
        <v>601</v>
      </c>
      <c r="H283" s="90" t="s">
        <v>602</v>
      </c>
      <c r="I283" s="105" t="s">
        <v>603</v>
      </c>
      <c r="J283" s="90" t="s">
        <v>604</v>
      </c>
      <c r="K283" s="90" t="s">
        <v>605</v>
      </c>
      <c r="L283" s="90" t="s">
        <v>606</v>
      </c>
      <c r="M283" s="90" t="s">
        <v>607</v>
      </c>
      <c r="N283" s="213"/>
    </row>
    <row r="284" spans="1:13" ht="47.25">
      <c r="A284" s="148" t="s">
        <v>308</v>
      </c>
      <c r="B284" s="148" t="s">
        <v>322</v>
      </c>
      <c r="C284" s="134" t="s">
        <v>206</v>
      </c>
      <c r="D284" s="148">
        <v>644001</v>
      </c>
      <c r="E284" s="149" t="s">
        <v>330</v>
      </c>
      <c r="F284" s="150" t="s">
        <v>331</v>
      </c>
      <c r="G284" s="137">
        <v>14937</v>
      </c>
      <c r="H284" s="137"/>
      <c r="I284" s="151"/>
      <c r="J284" s="137"/>
      <c r="K284" s="139"/>
      <c r="L284" s="137"/>
      <c r="M284" s="139"/>
    </row>
    <row r="285" spans="1:13" ht="15.75">
      <c r="A285" s="67" t="s">
        <v>308</v>
      </c>
      <c r="B285" s="67" t="s">
        <v>322</v>
      </c>
      <c r="C285" s="68" t="s">
        <v>206</v>
      </c>
      <c r="D285" s="67">
        <v>717001</v>
      </c>
      <c r="E285" s="73"/>
      <c r="F285" s="70" t="s">
        <v>681</v>
      </c>
      <c r="G285" s="36"/>
      <c r="H285" s="36">
        <v>140000</v>
      </c>
      <c r="I285" s="110">
        <v>0</v>
      </c>
      <c r="J285" s="36"/>
      <c r="K285" s="38"/>
      <c r="L285" s="36"/>
      <c r="M285" s="38"/>
    </row>
    <row r="286" spans="1:13" ht="15.75">
      <c r="A286" s="67" t="s">
        <v>308</v>
      </c>
      <c r="B286" s="67" t="s">
        <v>322</v>
      </c>
      <c r="C286" s="68" t="s">
        <v>206</v>
      </c>
      <c r="D286" s="67"/>
      <c r="E286" s="73"/>
      <c r="F286" s="206" t="s">
        <v>682</v>
      </c>
      <c r="G286" s="36"/>
      <c r="H286" s="36">
        <v>1000000</v>
      </c>
      <c r="I286" s="110"/>
      <c r="J286" s="36"/>
      <c r="K286" s="38"/>
      <c r="L286" s="36"/>
      <c r="M286" s="36">
        <v>1000000</v>
      </c>
    </row>
    <row r="287" spans="1:13" ht="47.25">
      <c r="A287" s="67" t="s">
        <v>308</v>
      </c>
      <c r="B287" s="67" t="s">
        <v>322</v>
      </c>
      <c r="C287" s="68" t="s">
        <v>206</v>
      </c>
      <c r="D287" s="67"/>
      <c r="E287" s="73"/>
      <c r="F287" s="70" t="s">
        <v>683</v>
      </c>
      <c r="G287" s="36"/>
      <c r="H287" s="36">
        <v>133000</v>
      </c>
      <c r="I287" s="110"/>
      <c r="J287" s="36"/>
      <c r="K287" s="36">
        <v>133000</v>
      </c>
      <c r="L287" s="36"/>
      <c r="M287" s="38"/>
    </row>
    <row r="288" spans="1:13" ht="31.5">
      <c r="A288" s="67" t="s">
        <v>308</v>
      </c>
      <c r="B288" s="67" t="s">
        <v>322</v>
      </c>
      <c r="C288" s="68" t="s">
        <v>206</v>
      </c>
      <c r="D288" s="67"/>
      <c r="E288" s="73"/>
      <c r="F288" s="70" t="s">
        <v>684</v>
      </c>
      <c r="G288" s="36"/>
      <c r="H288" s="36">
        <v>216500</v>
      </c>
      <c r="I288" s="110"/>
      <c r="J288" s="36"/>
      <c r="K288" s="38"/>
      <c r="L288" s="36"/>
      <c r="M288" s="38"/>
    </row>
    <row r="289" spans="1:13" ht="15.75">
      <c r="A289" s="67" t="s">
        <v>308</v>
      </c>
      <c r="B289" s="67" t="s">
        <v>322</v>
      </c>
      <c r="C289" s="68" t="s">
        <v>206</v>
      </c>
      <c r="D289" s="67"/>
      <c r="E289" s="73"/>
      <c r="F289" s="70" t="s">
        <v>685</v>
      </c>
      <c r="G289" s="36"/>
      <c r="H289" s="36">
        <v>83000</v>
      </c>
      <c r="I289" s="110"/>
      <c r="J289" s="36"/>
      <c r="K289" s="38"/>
      <c r="L289" s="36"/>
      <c r="M289" s="38"/>
    </row>
    <row r="290" spans="1:13" ht="31.5">
      <c r="A290" s="67" t="s">
        <v>308</v>
      </c>
      <c r="B290" s="67" t="s">
        <v>322</v>
      </c>
      <c r="C290" s="68" t="s">
        <v>206</v>
      </c>
      <c r="D290" s="67"/>
      <c r="E290" s="73"/>
      <c r="F290" s="70" t="s">
        <v>686</v>
      </c>
      <c r="G290" s="36"/>
      <c r="H290" s="36">
        <v>16500</v>
      </c>
      <c r="I290" s="110"/>
      <c r="J290" s="36"/>
      <c r="K290" s="38"/>
      <c r="L290" s="36"/>
      <c r="M290" s="38"/>
    </row>
    <row r="291" spans="1:13" ht="31.5">
      <c r="A291" s="67" t="s">
        <v>308</v>
      </c>
      <c r="B291" s="67" t="s">
        <v>322</v>
      </c>
      <c r="C291" s="68" t="s">
        <v>206</v>
      </c>
      <c r="D291" s="67"/>
      <c r="E291" s="73"/>
      <c r="F291" s="70" t="s">
        <v>687</v>
      </c>
      <c r="G291" s="36"/>
      <c r="H291" s="36">
        <v>1000000</v>
      </c>
      <c r="I291" s="110"/>
      <c r="J291" s="36"/>
      <c r="K291" s="38"/>
      <c r="L291" s="36">
        <v>1000000</v>
      </c>
      <c r="M291" s="38"/>
    </row>
    <row r="292" spans="1:13" ht="15.75">
      <c r="A292" s="67" t="s">
        <v>308</v>
      </c>
      <c r="B292" s="67" t="s">
        <v>322</v>
      </c>
      <c r="C292" s="68" t="s">
        <v>206</v>
      </c>
      <c r="D292" s="67"/>
      <c r="E292" s="73"/>
      <c r="F292" s="70" t="s">
        <v>689</v>
      </c>
      <c r="G292" s="36"/>
      <c r="H292" s="31"/>
      <c r="I292" s="110"/>
      <c r="J292" s="36">
        <v>650000</v>
      </c>
      <c r="K292" s="38"/>
      <c r="L292" s="36"/>
      <c r="M292" s="38"/>
    </row>
    <row r="293" spans="1:13" ht="31.5">
      <c r="A293" s="67" t="s">
        <v>308</v>
      </c>
      <c r="B293" s="67" t="s">
        <v>322</v>
      </c>
      <c r="C293" s="68" t="s">
        <v>206</v>
      </c>
      <c r="D293" s="67"/>
      <c r="E293" s="73"/>
      <c r="F293" s="70" t="s">
        <v>692</v>
      </c>
      <c r="G293" s="36"/>
      <c r="H293" s="36"/>
      <c r="I293" s="110"/>
      <c r="J293" s="36">
        <v>1100000</v>
      </c>
      <c r="K293" s="38"/>
      <c r="L293" s="36"/>
      <c r="M293" s="38"/>
    </row>
    <row r="294" spans="1:13" ht="15.75">
      <c r="A294" s="67" t="s">
        <v>308</v>
      </c>
      <c r="B294" s="67" t="s">
        <v>322</v>
      </c>
      <c r="C294" s="68" t="s">
        <v>206</v>
      </c>
      <c r="D294" s="67"/>
      <c r="E294" s="73"/>
      <c r="F294" s="70" t="s">
        <v>690</v>
      </c>
      <c r="G294" s="36"/>
      <c r="H294" s="36"/>
      <c r="I294" s="110"/>
      <c r="J294" s="36">
        <v>900000</v>
      </c>
      <c r="K294" s="38"/>
      <c r="L294" s="36"/>
      <c r="M294" s="38"/>
    </row>
    <row r="295" spans="1:13" ht="15.75">
      <c r="A295" s="67" t="s">
        <v>308</v>
      </c>
      <c r="B295" s="67" t="s">
        <v>322</v>
      </c>
      <c r="C295" s="68" t="s">
        <v>206</v>
      </c>
      <c r="D295" s="67"/>
      <c r="E295" s="73"/>
      <c r="F295" s="70" t="s">
        <v>691</v>
      </c>
      <c r="G295" s="36"/>
      <c r="H295" s="36"/>
      <c r="I295" s="110"/>
      <c r="J295" s="36">
        <v>600000</v>
      </c>
      <c r="K295" s="38"/>
      <c r="L295" s="36"/>
      <c r="M295" s="38"/>
    </row>
    <row r="296" spans="1:13" ht="31.5">
      <c r="A296" s="67" t="s">
        <v>308</v>
      </c>
      <c r="B296" s="67" t="s">
        <v>322</v>
      </c>
      <c r="C296" s="68" t="s">
        <v>206</v>
      </c>
      <c r="D296" s="67"/>
      <c r="E296" s="73"/>
      <c r="F296" s="70" t="s">
        <v>693</v>
      </c>
      <c r="G296" s="36"/>
      <c r="H296" s="36"/>
      <c r="I296" s="110"/>
      <c r="J296" s="36">
        <v>600000</v>
      </c>
      <c r="K296" s="38"/>
      <c r="L296" s="36"/>
      <c r="M296" s="38"/>
    </row>
    <row r="297" spans="1:13" ht="31.5">
      <c r="A297" s="67" t="s">
        <v>308</v>
      </c>
      <c r="B297" s="67" t="s">
        <v>322</v>
      </c>
      <c r="C297" s="68" t="s">
        <v>206</v>
      </c>
      <c r="D297" s="67"/>
      <c r="E297" s="73"/>
      <c r="F297" s="70" t="s">
        <v>694</v>
      </c>
      <c r="G297" s="36"/>
      <c r="H297" s="36"/>
      <c r="I297" s="110"/>
      <c r="J297" s="36">
        <v>700000</v>
      </c>
      <c r="K297" s="38"/>
      <c r="L297" s="36"/>
      <c r="M297" s="38"/>
    </row>
    <row r="298" spans="1:13" ht="31.5">
      <c r="A298" s="67" t="s">
        <v>308</v>
      </c>
      <c r="B298" s="67" t="s">
        <v>322</v>
      </c>
      <c r="C298" s="68" t="s">
        <v>206</v>
      </c>
      <c r="D298" s="67"/>
      <c r="E298" s="73"/>
      <c r="F298" s="70" t="s">
        <v>695</v>
      </c>
      <c r="G298" s="36"/>
      <c r="H298" s="36"/>
      <c r="I298" s="110"/>
      <c r="J298" s="36"/>
      <c r="K298" s="38"/>
      <c r="L298" s="36">
        <v>650000</v>
      </c>
      <c r="M298" s="38"/>
    </row>
    <row r="299" spans="1:13" ht="63">
      <c r="A299" s="67" t="s">
        <v>308</v>
      </c>
      <c r="B299" s="67" t="s">
        <v>322</v>
      </c>
      <c r="C299" s="68" t="s">
        <v>206</v>
      </c>
      <c r="D299" s="67"/>
      <c r="E299" s="73"/>
      <c r="F299" s="70" t="s">
        <v>696</v>
      </c>
      <c r="G299" s="36"/>
      <c r="H299" s="36"/>
      <c r="I299" s="110"/>
      <c r="J299" s="36"/>
      <c r="K299" s="38"/>
      <c r="L299" s="36">
        <v>200000</v>
      </c>
      <c r="M299" s="38"/>
    </row>
    <row r="300" spans="1:13" ht="47.25">
      <c r="A300" s="67" t="s">
        <v>308</v>
      </c>
      <c r="B300" s="67" t="s">
        <v>322</v>
      </c>
      <c r="C300" s="68" t="s">
        <v>206</v>
      </c>
      <c r="D300" s="67"/>
      <c r="E300" s="73"/>
      <c r="F300" s="70" t="s">
        <v>697</v>
      </c>
      <c r="G300" s="36"/>
      <c r="H300" s="36"/>
      <c r="I300" s="110"/>
      <c r="J300" s="36"/>
      <c r="K300" s="38"/>
      <c r="L300" s="36">
        <v>70000</v>
      </c>
      <c r="M300" s="36">
        <v>70000</v>
      </c>
    </row>
    <row r="301" spans="1:13" ht="15.75">
      <c r="A301" s="67"/>
      <c r="B301" s="67" t="s">
        <v>322</v>
      </c>
      <c r="C301" s="68"/>
      <c r="D301" s="67"/>
      <c r="E301" s="68"/>
      <c r="F301" s="70" t="s">
        <v>111</v>
      </c>
      <c r="G301" s="38">
        <f aca="true" t="shared" si="31" ref="G301:M301">SUM(G270:G300)</f>
        <v>964674</v>
      </c>
      <c r="H301" s="38">
        <f t="shared" si="31"/>
        <v>2881232</v>
      </c>
      <c r="I301" s="112">
        <f t="shared" si="31"/>
        <v>318871</v>
      </c>
      <c r="J301" s="38">
        <f t="shared" si="31"/>
        <v>4550000</v>
      </c>
      <c r="K301" s="38">
        <f t="shared" si="31"/>
        <v>133000</v>
      </c>
      <c r="L301" s="38">
        <f t="shared" si="31"/>
        <v>1920000</v>
      </c>
      <c r="M301" s="38">
        <f t="shared" si="31"/>
        <v>1070000</v>
      </c>
    </row>
    <row r="302" spans="1:14" s="33" customFormat="1" ht="16.5">
      <c r="A302" s="51" t="s">
        <v>308</v>
      </c>
      <c r="B302" s="51" t="s">
        <v>332</v>
      </c>
      <c r="C302" s="68"/>
      <c r="D302" s="51"/>
      <c r="E302" s="68"/>
      <c r="F302" s="76" t="s">
        <v>333</v>
      </c>
      <c r="G302" s="42"/>
      <c r="H302" s="36"/>
      <c r="I302" s="110"/>
      <c r="J302" s="36"/>
      <c r="K302" s="49"/>
      <c r="L302" s="95"/>
      <c r="M302" s="49"/>
      <c r="N302" s="209"/>
    </row>
    <row r="303" spans="1:13" ht="15.75">
      <c r="A303" s="67" t="s">
        <v>308</v>
      </c>
      <c r="B303" s="67" t="s">
        <v>332</v>
      </c>
      <c r="C303" s="68" t="s">
        <v>206</v>
      </c>
      <c r="D303" s="67">
        <v>644002</v>
      </c>
      <c r="E303" s="68" t="s">
        <v>114</v>
      </c>
      <c r="F303" s="70" t="s">
        <v>334</v>
      </c>
      <c r="G303" s="36">
        <v>61409</v>
      </c>
      <c r="H303" s="36">
        <v>55000</v>
      </c>
      <c r="I303" s="110">
        <v>55000</v>
      </c>
      <c r="J303" s="36">
        <v>56000</v>
      </c>
      <c r="K303" s="38">
        <v>56000</v>
      </c>
      <c r="L303" s="38">
        <v>58000</v>
      </c>
      <c r="M303" s="38">
        <v>58000</v>
      </c>
    </row>
    <row r="304" spans="1:13" ht="15.75">
      <c r="A304" s="67"/>
      <c r="B304" s="67" t="s">
        <v>332</v>
      </c>
      <c r="C304" s="68"/>
      <c r="D304" s="67"/>
      <c r="E304" s="68"/>
      <c r="F304" s="70" t="s">
        <v>111</v>
      </c>
      <c r="G304" s="38">
        <f>SUM(G303)</f>
        <v>61409</v>
      </c>
      <c r="H304" s="38">
        <f aca="true" t="shared" si="32" ref="H304:M304">SUM(H303)</f>
        <v>55000</v>
      </c>
      <c r="I304" s="112">
        <f t="shared" si="32"/>
        <v>55000</v>
      </c>
      <c r="J304" s="38">
        <f t="shared" si="32"/>
        <v>56000</v>
      </c>
      <c r="K304" s="38">
        <f t="shared" si="32"/>
        <v>56000</v>
      </c>
      <c r="L304" s="38">
        <f t="shared" si="32"/>
        <v>58000</v>
      </c>
      <c r="M304" s="38">
        <f t="shared" si="32"/>
        <v>58000</v>
      </c>
    </row>
    <row r="305" spans="1:14" s="35" customFormat="1" ht="15.75">
      <c r="A305" s="51" t="s">
        <v>308</v>
      </c>
      <c r="B305" s="51"/>
      <c r="C305" s="75"/>
      <c r="D305" s="51"/>
      <c r="E305" s="75"/>
      <c r="F305" s="81" t="s">
        <v>20</v>
      </c>
      <c r="G305" s="26">
        <f aca="true" t="shared" si="33" ref="G305:M305">SUM(G304+G301+G267+G259)</f>
        <v>1429753</v>
      </c>
      <c r="H305" s="26">
        <f t="shared" si="33"/>
        <v>3400669</v>
      </c>
      <c r="I305" s="114">
        <f t="shared" si="33"/>
        <v>757710</v>
      </c>
      <c r="J305" s="26">
        <f t="shared" si="33"/>
        <v>5075613</v>
      </c>
      <c r="K305" s="26">
        <f t="shared" si="33"/>
        <v>579039</v>
      </c>
      <c r="L305" s="26">
        <f t="shared" si="33"/>
        <v>2439452</v>
      </c>
      <c r="M305" s="26">
        <f t="shared" si="33"/>
        <v>1517039</v>
      </c>
      <c r="N305" s="89"/>
    </row>
    <row r="306" spans="1:14" s="29" customFormat="1" ht="56.25">
      <c r="A306" s="51" t="s">
        <v>335</v>
      </c>
      <c r="B306" s="51"/>
      <c r="C306" s="68"/>
      <c r="D306" s="51"/>
      <c r="E306" s="68"/>
      <c r="F306" s="53" t="s">
        <v>336</v>
      </c>
      <c r="G306" s="41"/>
      <c r="H306" s="15"/>
      <c r="I306" s="110"/>
      <c r="J306" s="15"/>
      <c r="K306" s="215"/>
      <c r="L306" s="91"/>
      <c r="M306" s="215"/>
      <c r="N306" s="208"/>
    </row>
    <row r="307" spans="1:14" s="33" customFormat="1" ht="66">
      <c r="A307" s="51" t="s">
        <v>335</v>
      </c>
      <c r="B307" s="51" t="s">
        <v>337</v>
      </c>
      <c r="C307" s="68"/>
      <c r="D307" s="51"/>
      <c r="E307" s="68"/>
      <c r="F307" s="76" t="s">
        <v>338</v>
      </c>
      <c r="G307" s="42"/>
      <c r="H307" s="36"/>
      <c r="I307" s="110"/>
      <c r="J307" s="36"/>
      <c r="K307" s="49"/>
      <c r="L307" s="95"/>
      <c r="M307" s="49"/>
      <c r="N307" s="209"/>
    </row>
    <row r="308" spans="1:13" ht="31.5">
      <c r="A308" s="67" t="s">
        <v>335</v>
      </c>
      <c r="B308" s="67" t="s">
        <v>337</v>
      </c>
      <c r="C308" s="68" t="s">
        <v>339</v>
      </c>
      <c r="D308" s="67">
        <v>723001</v>
      </c>
      <c r="E308" s="68" t="s">
        <v>340</v>
      </c>
      <c r="F308" s="70" t="s">
        <v>341</v>
      </c>
      <c r="G308" s="36">
        <v>300405</v>
      </c>
      <c r="H308" s="36">
        <v>238998</v>
      </c>
      <c r="I308" s="110">
        <v>238998</v>
      </c>
      <c r="J308" s="36">
        <v>170000</v>
      </c>
      <c r="K308" s="36">
        <v>170000</v>
      </c>
      <c r="L308" s="38">
        <v>180000</v>
      </c>
      <c r="M308" s="38">
        <v>180000</v>
      </c>
    </row>
    <row r="309" spans="1:13" ht="47.25">
      <c r="A309" s="67" t="s">
        <v>335</v>
      </c>
      <c r="B309" s="67" t="s">
        <v>337</v>
      </c>
      <c r="C309" s="68" t="s">
        <v>339</v>
      </c>
      <c r="D309" s="67">
        <v>635004</v>
      </c>
      <c r="E309" s="68" t="s">
        <v>340</v>
      </c>
      <c r="F309" s="70" t="s">
        <v>342</v>
      </c>
      <c r="G309" s="36">
        <v>297</v>
      </c>
      <c r="H309" s="36">
        <v>500</v>
      </c>
      <c r="I309" s="110">
        <v>100</v>
      </c>
      <c r="J309" s="36">
        <v>500</v>
      </c>
      <c r="K309" s="38">
        <v>100</v>
      </c>
      <c r="L309" s="38">
        <v>500</v>
      </c>
      <c r="M309" s="38">
        <v>100</v>
      </c>
    </row>
    <row r="310" spans="1:13" ht="31.5">
      <c r="A310" s="67" t="s">
        <v>335</v>
      </c>
      <c r="B310" s="67" t="s">
        <v>337</v>
      </c>
      <c r="C310" s="68" t="s">
        <v>339</v>
      </c>
      <c r="D310" s="67">
        <v>644001</v>
      </c>
      <c r="E310" s="68" t="s">
        <v>340</v>
      </c>
      <c r="F310" s="70" t="s">
        <v>343</v>
      </c>
      <c r="G310" s="36">
        <v>14937</v>
      </c>
      <c r="H310" s="36">
        <v>43151</v>
      </c>
      <c r="I310" s="110">
        <v>43151</v>
      </c>
      <c r="J310" s="36">
        <v>95551</v>
      </c>
      <c r="K310" s="36">
        <v>95551</v>
      </c>
      <c r="L310" s="38">
        <v>85551</v>
      </c>
      <c r="M310" s="38">
        <v>85551</v>
      </c>
    </row>
    <row r="311" spans="1:14" s="12" customFormat="1" ht="15.75">
      <c r="A311" s="141"/>
      <c r="B311" s="141"/>
      <c r="C311" s="142"/>
      <c r="D311" s="141"/>
      <c r="E311" s="142"/>
      <c r="F311" s="128"/>
      <c r="G311" s="127"/>
      <c r="H311" s="127"/>
      <c r="I311" s="127"/>
      <c r="J311" s="127"/>
      <c r="K311" s="127"/>
      <c r="L311" s="143"/>
      <c r="M311" s="143"/>
      <c r="N311" s="31"/>
    </row>
    <row r="312" spans="1:14" s="12" customFormat="1" ht="15.75">
      <c r="A312" s="141"/>
      <c r="B312" s="141"/>
      <c r="C312" s="142"/>
      <c r="D312" s="141"/>
      <c r="E312" s="142"/>
      <c r="F312" s="128"/>
      <c r="G312" s="127"/>
      <c r="H312" s="127"/>
      <c r="I312" s="127"/>
      <c r="J312" s="127"/>
      <c r="K312" s="127"/>
      <c r="L312" s="143"/>
      <c r="M312" s="143"/>
      <c r="N312" s="31"/>
    </row>
    <row r="313" spans="1:14" s="12" customFormat="1" ht="15.75">
      <c r="A313" s="141"/>
      <c r="B313" s="141"/>
      <c r="C313" s="142"/>
      <c r="D313" s="141"/>
      <c r="E313" s="142"/>
      <c r="F313" s="128"/>
      <c r="G313" s="127"/>
      <c r="H313" s="127"/>
      <c r="I313" s="127"/>
      <c r="J313" s="127"/>
      <c r="K313" s="127"/>
      <c r="L313" s="143"/>
      <c r="M313" s="143"/>
      <c r="N313" s="31"/>
    </row>
    <row r="314" spans="1:14" s="12" customFormat="1" ht="15.75">
      <c r="A314" s="141"/>
      <c r="B314" s="141"/>
      <c r="C314" s="142"/>
      <c r="D314" s="141"/>
      <c r="E314" s="142"/>
      <c r="F314" s="128"/>
      <c r="G314" s="127"/>
      <c r="H314" s="127"/>
      <c r="I314" s="127"/>
      <c r="J314" s="127"/>
      <c r="K314" s="127"/>
      <c r="L314" s="143"/>
      <c r="M314" s="143"/>
      <c r="N314" s="31"/>
    </row>
    <row r="315" spans="1:14" s="12" customFormat="1" ht="15.75">
      <c r="A315" s="141"/>
      <c r="B315" s="141"/>
      <c r="C315" s="142"/>
      <c r="D315" s="141"/>
      <c r="E315" s="142"/>
      <c r="F315" s="128"/>
      <c r="G315" s="127"/>
      <c r="H315" s="127"/>
      <c r="I315" s="127"/>
      <c r="J315" s="127"/>
      <c r="K315" s="127"/>
      <c r="L315" s="143"/>
      <c r="M315" s="143"/>
      <c r="N315" s="31"/>
    </row>
    <row r="316" spans="1:14" s="11" customFormat="1" ht="56.25" customHeight="1">
      <c r="A316" s="90" t="s">
        <v>99</v>
      </c>
      <c r="B316" s="90" t="s">
        <v>100</v>
      </c>
      <c r="C316" s="90" t="s">
        <v>101</v>
      </c>
      <c r="D316" s="90" t="s">
        <v>772</v>
      </c>
      <c r="E316" s="90" t="s">
        <v>102</v>
      </c>
      <c r="F316" s="90" t="s">
        <v>103</v>
      </c>
      <c r="G316" s="184" t="s">
        <v>601</v>
      </c>
      <c r="H316" s="90" t="s">
        <v>602</v>
      </c>
      <c r="I316" s="105" t="s">
        <v>603</v>
      </c>
      <c r="J316" s="90" t="s">
        <v>604</v>
      </c>
      <c r="K316" s="90" t="s">
        <v>605</v>
      </c>
      <c r="L316" s="90" t="s">
        <v>606</v>
      </c>
      <c r="M316" s="90" t="s">
        <v>607</v>
      </c>
      <c r="N316" s="213"/>
    </row>
    <row r="317" spans="1:13" ht="47.25">
      <c r="A317" s="148" t="s">
        <v>335</v>
      </c>
      <c r="B317" s="148" t="s">
        <v>337</v>
      </c>
      <c r="C317" s="134" t="s">
        <v>339</v>
      </c>
      <c r="D317" s="148">
        <v>644001</v>
      </c>
      <c r="E317" s="134" t="s">
        <v>340</v>
      </c>
      <c r="F317" s="150" t="s">
        <v>669</v>
      </c>
      <c r="G317" s="137">
        <v>49150</v>
      </c>
      <c r="H317" s="137">
        <v>48000</v>
      </c>
      <c r="I317" s="151">
        <v>48000</v>
      </c>
      <c r="J317" s="137">
        <v>47000</v>
      </c>
      <c r="K317" s="137">
        <v>47000</v>
      </c>
      <c r="L317" s="139">
        <v>46000</v>
      </c>
      <c r="M317" s="139">
        <v>46000</v>
      </c>
    </row>
    <row r="318" spans="1:13" ht="15.75">
      <c r="A318" s="67"/>
      <c r="B318" s="67" t="s">
        <v>337</v>
      </c>
      <c r="C318" s="68"/>
      <c r="D318" s="67"/>
      <c r="E318" s="68"/>
      <c r="F318" s="70" t="s">
        <v>111</v>
      </c>
      <c r="G318" s="38">
        <f aca="true" t="shared" si="34" ref="G318:M318">SUM(G308:G317)</f>
        <v>364789</v>
      </c>
      <c r="H318" s="38">
        <f t="shared" si="34"/>
        <v>330649</v>
      </c>
      <c r="I318" s="112">
        <f t="shared" si="34"/>
        <v>330249</v>
      </c>
      <c r="J318" s="38">
        <f t="shared" si="34"/>
        <v>313051</v>
      </c>
      <c r="K318" s="38">
        <f t="shared" si="34"/>
        <v>312651</v>
      </c>
      <c r="L318" s="38">
        <f t="shared" si="34"/>
        <v>312051</v>
      </c>
      <c r="M318" s="38">
        <f t="shared" si="34"/>
        <v>311651</v>
      </c>
    </row>
    <row r="319" spans="1:14" s="33" customFormat="1" ht="49.5">
      <c r="A319" s="51" t="s">
        <v>335</v>
      </c>
      <c r="B319" s="51" t="s">
        <v>344</v>
      </c>
      <c r="C319" s="68"/>
      <c r="D319" s="51"/>
      <c r="E319" s="68"/>
      <c r="F319" s="76" t="s">
        <v>345</v>
      </c>
      <c r="G319" s="42"/>
      <c r="H319" s="36"/>
      <c r="I319" s="110"/>
      <c r="J319" s="36"/>
      <c r="K319" s="49"/>
      <c r="L319" s="95"/>
      <c r="M319" s="49"/>
      <c r="N319" s="209"/>
    </row>
    <row r="320" spans="1:14" s="12" customFormat="1" ht="15.75">
      <c r="A320" s="67" t="s">
        <v>335</v>
      </c>
      <c r="B320" s="67" t="s">
        <v>344</v>
      </c>
      <c r="C320" s="68" t="s">
        <v>339</v>
      </c>
      <c r="D320" s="67">
        <v>711001</v>
      </c>
      <c r="E320" s="68" t="s">
        <v>114</v>
      </c>
      <c r="F320" s="70" t="s">
        <v>346</v>
      </c>
      <c r="G320" s="36">
        <v>16597</v>
      </c>
      <c r="H320" s="36">
        <v>49791</v>
      </c>
      <c r="I320" s="112">
        <v>49791</v>
      </c>
      <c r="J320" s="36">
        <v>49791</v>
      </c>
      <c r="K320" s="38">
        <v>20000</v>
      </c>
      <c r="L320" s="36">
        <v>49791</v>
      </c>
      <c r="M320" s="38">
        <v>30000</v>
      </c>
      <c r="N320" s="31"/>
    </row>
    <row r="321" spans="1:13" ht="15.75">
      <c r="A321" s="67"/>
      <c r="B321" s="51" t="s">
        <v>344</v>
      </c>
      <c r="C321" s="68"/>
      <c r="D321" s="67"/>
      <c r="E321" s="68"/>
      <c r="F321" s="70" t="s">
        <v>111</v>
      </c>
      <c r="G321" s="38">
        <f>SUM(G320)</f>
        <v>16597</v>
      </c>
      <c r="H321" s="38">
        <f aca="true" t="shared" si="35" ref="H321:M321">SUM(H320)</f>
        <v>49791</v>
      </c>
      <c r="I321" s="112">
        <f t="shared" si="35"/>
        <v>49791</v>
      </c>
      <c r="J321" s="38">
        <f t="shared" si="35"/>
        <v>49791</v>
      </c>
      <c r="K321" s="38">
        <f t="shared" si="35"/>
        <v>20000</v>
      </c>
      <c r="L321" s="38">
        <f t="shared" si="35"/>
        <v>49791</v>
      </c>
      <c r="M321" s="38">
        <f t="shared" si="35"/>
        <v>30000</v>
      </c>
    </row>
    <row r="322" spans="1:14" s="33" customFormat="1" ht="33">
      <c r="A322" s="51" t="s">
        <v>335</v>
      </c>
      <c r="B322" s="51" t="s">
        <v>347</v>
      </c>
      <c r="C322" s="68"/>
      <c r="D322" s="51"/>
      <c r="E322" s="68"/>
      <c r="F322" s="76" t="s">
        <v>348</v>
      </c>
      <c r="G322" s="42"/>
      <c r="H322" s="36"/>
      <c r="I322" s="110"/>
      <c r="J322" s="36"/>
      <c r="K322" s="49"/>
      <c r="L322" s="95"/>
      <c r="M322" s="49"/>
      <c r="N322" s="209"/>
    </row>
    <row r="323" spans="1:13" ht="31.5">
      <c r="A323" s="67" t="s">
        <v>335</v>
      </c>
      <c r="B323" s="67" t="s">
        <v>347</v>
      </c>
      <c r="C323" s="68" t="s">
        <v>133</v>
      </c>
      <c r="D323" s="67"/>
      <c r="E323" s="68" t="s">
        <v>349</v>
      </c>
      <c r="F323" s="70" t="s">
        <v>350</v>
      </c>
      <c r="G323" s="36">
        <v>3552</v>
      </c>
      <c r="H323" s="36">
        <v>3552</v>
      </c>
      <c r="I323" s="110">
        <v>3552</v>
      </c>
      <c r="J323" s="36">
        <v>3785</v>
      </c>
      <c r="K323" s="38">
        <v>3600</v>
      </c>
      <c r="L323" s="36">
        <v>3785</v>
      </c>
      <c r="M323" s="38">
        <v>3610</v>
      </c>
    </row>
    <row r="324" spans="1:13" ht="15.75">
      <c r="A324" s="67"/>
      <c r="B324" s="67" t="s">
        <v>347</v>
      </c>
      <c r="C324" s="68"/>
      <c r="D324" s="67"/>
      <c r="E324" s="68"/>
      <c r="F324" s="70" t="s">
        <v>111</v>
      </c>
      <c r="G324" s="38">
        <f>SUM(G323)</f>
        <v>3552</v>
      </c>
      <c r="H324" s="38">
        <f aca="true" t="shared" si="36" ref="H324:M324">SUM(H323)</f>
        <v>3552</v>
      </c>
      <c r="I324" s="112">
        <f t="shared" si="36"/>
        <v>3552</v>
      </c>
      <c r="J324" s="38">
        <f t="shared" si="36"/>
        <v>3785</v>
      </c>
      <c r="K324" s="38">
        <f t="shared" si="36"/>
        <v>3600</v>
      </c>
      <c r="L324" s="38">
        <f t="shared" si="36"/>
        <v>3785</v>
      </c>
      <c r="M324" s="38">
        <f t="shared" si="36"/>
        <v>3610</v>
      </c>
    </row>
    <row r="325" spans="1:14" s="33" customFormat="1" ht="30.75" customHeight="1">
      <c r="A325" s="51" t="s">
        <v>335</v>
      </c>
      <c r="B325" s="51" t="s">
        <v>351</v>
      </c>
      <c r="C325" s="68"/>
      <c r="D325" s="51"/>
      <c r="E325" s="68"/>
      <c r="F325" s="76" t="s">
        <v>352</v>
      </c>
      <c r="G325" s="42"/>
      <c r="H325" s="36"/>
      <c r="I325" s="110"/>
      <c r="J325" s="36"/>
      <c r="K325" s="49"/>
      <c r="L325" s="95"/>
      <c r="M325" s="49"/>
      <c r="N325" s="209"/>
    </row>
    <row r="326" spans="1:13" ht="31.5">
      <c r="A326" s="67" t="s">
        <v>335</v>
      </c>
      <c r="B326" s="67" t="s">
        <v>351</v>
      </c>
      <c r="C326" s="68" t="s">
        <v>133</v>
      </c>
      <c r="D326" s="83">
        <v>717001</v>
      </c>
      <c r="E326" s="68" t="s">
        <v>353</v>
      </c>
      <c r="F326" s="70" t="s">
        <v>354</v>
      </c>
      <c r="G326" s="36">
        <v>65888</v>
      </c>
      <c r="H326" s="36"/>
      <c r="I326" s="110"/>
      <c r="J326" s="36"/>
      <c r="K326" s="38"/>
      <c r="L326" s="93"/>
      <c r="M326" s="38"/>
    </row>
    <row r="327" spans="1:13" ht="31.5">
      <c r="A327" s="67" t="s">
        <v>335</v>
      </c>
      <c r="B327" s="67" t="s">
        <v>351</v>
      </c>
      <c r="C327" s="68" t="s">
        <v>133</v>
      </c>
      <c r="D327" s="67">
        <v>644001</v>
      </c>
      <c r="E327" s="73" t="s">
        <v>355</v>
      </c>
      <c r="F327" s="70" t="s">
        <v>356</v>
      </c>
      <c r="G327" s="36">
        <v>49426</v>
      </c>
      <c r="H327" s="36">
        <v>41977</v>
      </c>
      <c r="I327" s="110">
        <v>41977</v>
      </c>
      <c r="J327" s="36">
        <v>43742</v>
      </c>
      <c r="K327" s="36">
        <v>41977</v>
      </c>
      <c r="L327" s="93">
        <v>43970</v>
      </c>
      <c r="M327" s="36">
        <v>41977</v>
      </c>
    </row>
    <row r="328" spans="1:13" ht="47.25">
      <c r="A328" s="67" t="s">
        <v>335</v>
      </c>
      <c r="B328" s="67" t="s">
        <v>351</v>
      </c>
      <c r="C328" s="68" t="s">
        <v>133</v>
      </c>
      <c r="D328" s="67">
        <v>644001</v>
      </c>
      <c r="E328" s="73" t="s">
        <v>611</v>
      </c>
      <c r="F328" s="70" t="s">
        <v>646</v>
      </c>
      <c r="G328" s="36"/>
      <c r="H328" s="36">
        <v>16400</v>
      </c>
      <c r="I328" s="110"/>
      <c r="J328" s="36"/>
      <c r="K328" s="38"/>
      <c r="L328" s="93"/>
      <c r="M328" s="38"/>
    </row>
    <row r="329" spans="1:13" ht="31.5">
      <c r="A329" s="67" t="s">
        <v>335</v>
      </c>
      <c r="B329" s="67" t="s">
        <v>351</v>
      </c>
      <c r="C329" s="68" t="s">
        <v>133</v>
      </c>
      <c r="D329" s="67">
        <v>637004</v>
      </c>
      <c r="E329" s="68" t="s">
        <v>353</v>
      </c>
      <c r="F329" s="70" t="s">
        <v>357</v>
      </c>
      <c r="G329" s="36">
        <v>4979</v>
      </c>
      <c r="H329" s="36">
        <v>4980</v>
      </c>
      <c r="I329" s="110">
        <v>3000</v>
      </c>
      <c r="J329" s="36">
        <v>4980</v>
      </c>
      <c r="K329" s="38">
        <v>3000</v>
      </c>
      <c r="L329" s="36">
        <v>4980</v>
      </c>
      <c r="M329" s="38">
        <v>3000</v>
      </c>
    </row>
    <row r="330" spans="1:13" ht="31.5">
      <c r="A330" s="67" t="s">
        <v>335</v>
      </c>
      <c r="B330" s="67" t="s">
        <v>351</v>
      </c>
      <c r="C330" s="68" t="s">
        <v>133</v>
      </c>
      <c r="D330" s="67">
        <v>633013</v>
      </c>
      <c r="E330" s="68" t="s">
        <v>353</v>
      </c>
      <c r="F330" s="70" t="s">
        <v>358</v>
      </c>
      <c r="G330" s="36">
        <v>1162</v>
      </c>
      <c r="H330" s="36"/>
      <c r="I330" s="110"/>
      <c r="J330" s="36"/>
      <c r="K330" s="38"/>
      <c r="L330" s="93"/>
      <c r="M330" s="38"/>
    </row>
    <row r="331" spans="1:13" ht="31.5">
      <c r="A331" s="67" t="s">
        <v>335</v>
      </c>
      <c r="B331" s="67" t="s">
        <v>351</v>
      </c>
      <c r="C331" s="68" t="s">
        <v>133</v>
      </c>
      <c r="D331" s="67">
        <v>635009</v>
      </c>
      <c r="E331" s="68" t="s">
        <v>353</v>
      </c>
      <c r="F331" s="70" t="s">
        <v>359</v>
      </c>
      <c r="G331" s="36">
        <v>5313</v>
      </c>
      <c r="H331" s="36"/>
      <c r="I331" s="110"/>
      <c r="J331" s="36"/>
      <c r="K331" s="38"/>
      <c r="L331" s="93"/>
      <c r="M331" s="38"/>
    </row>
    <row r="332" spans="1:13" ht="31.5">
      <c r="A332" s="67" t="s">
        <v>335</v>
      </c>
      <c r="B332" s="67" t="s">
        <v>351</v>
      </c>
      <c r="C332" s="68" t="s">
        <v>133</v>
      </c>
      <c r="D332" s="67">
        <v>644001</v>
      </c>
      <c r="E332" s="73" t="s">
        <v>360</v>
      </c>
      <c r="F332" s="70" t="s">
        <v>361</v>
      </c>
      <c r="G332" s="36">
        <v>13278</v>
      </c>
      <c r="H332" s="36"/>
      <c r="I332" s="110"/>
      <c r="J332" s="36"/>
      <c r="K332" s="38"/>
      <c r="L332" s="93"/>
      <c r="M332" s="38"/>
    </row>
    <row r="333" spans="1:13" ht="47.25">
      <c r="A333" s="67" t="s">
        <v>335</v>
      </c>
      <c r="B333" s="67" t="s">
        <v>351</v>
      </c>
      <c r="C333" s="68" t="s">
        <v>133</v>
      </c>
      <c r="D333" s="67">
        <v>644001</v>
      </c>
      <c r="E333" s="73" t="s">
        <v>362</v>
      </c>
      <c r="F333" s="70" t="s">
        <v>363</v>
      </c>
      <c r="G333" s="36">
        <v>2656</v>
      </c>
      <c r="H333" s="36"/>
      <c r="I333" s="110"/>
      <c r="J333" s="36"/>
      <c r="K333" s="38"/>
      <c r="L333" s="93"/>
      <c r="M333" s="38"/>
    </row>
    <row r="334" spans="1:13" ht="15.75">
      <c r="A334" s="67"/>
      <c r="B334" s="67" t="s">
        <v>351</v>
      </c>
      <c r="C334" s="68"/>
      <c r="D334" s="67"/>
      <c r="E334" s="68"/>
      <c r="F334" s="70" t="s">
        <v>111</v>
      </c>
      <c r="G334" s="38">
        <f aca="true" t="shared" si="37" ref="G334:M334">SUM(G326:G333)</f>
        <v>142702</v>
      </c>
      <c r="H334" s="38">
        <f t="shared" si="37"/>
        <v>63357</v>
      </c>
      <c r="I334" s="112">
        <f t="shared" si="37"/>
        <v>44977</v>
      </c>
      <c r="J334" s="38">
        <f t="shared" si="37"/>
        <v>48722</v>
      </c>
      <c r="K334" s="38">
        <f t="shared" si="37"/>
        <v>44977</v>
      </c>
      <c r="L334" s="38">
        <f t="shared" si="37"/>
        <v>48950</v>
      </c>
      <c r="M334" s="38">
        <f t="shared" si="37"/>
        <v>44977</v>
      </c>
    </row>
    <row r="335" spans="1:14" s="33" customFormat="1" ht="33">
      <c r="A335" s="51" t="s">
        <v>335</v>
      </c>
      <c r="B335" s="51" t="s">
        <v>364</v>
      </c>
      <c r="C335" s="68"/>
      <c r="D335" s="51"/>
      <c r="E335" s="68"/>
      <c r="F335" s="76" t="s">
        <v>365</v>
      </c>
      <c r="G335" s="42"/>
      <c r="H335" s="36"/>
      <c r="I335" s="110"/>
      <c r="J335" s="36"/>
      <c r="K335" s="49"/>
      <c r="L335" s="95"/>
      <c r="M335" s="49"/>
      <c r="N335" s="209"/>
    </row>
    <row r="336" spans="1:13" ht="47.25">
      <c r="A336" s="67" t="s">
        <v>335</v>
      </c>
      <c r="B336" s="67" t="s">
        <v>364</v>
      </c>
      <c r="C336" s="68" t="s">
        <v>203</v>
      </c>
      <c r="D336" s="67"/>
      <c r="E336" s="68" t="s">
        <v>366</v>
      </c>
      <c r="F336" s="70" t="s">
        <v>367</v>
      </c>
      <c r="G336" s="36">
        <v>19457</v>
      </c>
      <c r="H336" s="36">
        <v>17215</v>
      </c>
      <c r="I336" s="110">
        <v>17215</v>
      </c>
      <c r="J336" s="36">
        <v>16687</v>
      </c>
      <c r="K336" s="36">
        <v>16687</v>
      </c>
      <c r="L336" s="93">
        <v>16837</v>
      </c>
      <c r="M336" s="93">
        <v>16837</v>
      </c>
    </row>
    <row r="337" spans="1:13" ht="47.25">
      <c r="A337" s="67" t="s">
        <v>335</v>
      </c>
      <c r="B337" s="67" t="s">
        <v>364</v>
      </c>
      <c r="C337" s="68" t="s">
        <v>203</v>
      </c>
      <c r="D337" s="67"/>
      <c r="E337" s="68" t="s">
        <v>366</v>
      </c>
      <c r="F337" s="70" t="s">
        <v>622</v>
      </c>
      <c r="G337" s="36"/>
      <c r="H337" s="36">
        <v>1000</v>
      </c>
      <c r="I337" s="110"/>
      <c r="J337" s="36"/>
      <c r="K337" s="38">
        <v>1000</v>
      </c>
      <c r="L337" s="93"/>
      <c r="M337" s="38"/>
    </row>
    <row r="338" spans="1:13" ht="15.75">
      <c r="A338" s="67"/>
      <c r="B338" s="67" t="s">
        <v>364</v>
      </c>
      <c r="C338" s="68"/>
      <c r="D338" s="67"/>
      <c r="E338" s="68"/>
      <c r="F338" s="70" t="s">
        <v>111</v>
      </c>
      <c r="G338" s="36">
        <f>SUM(G336:G337)</f>
        <v>19457</v>
      </c>
      <c r="H338" s="36">
        <f aca="true" t="shared" si="38" ref="H338:M338">SUM(H336:H337)</f>
        <v>18215</v>
      </c>
      <c r="I338" s="110">
        <f t="shared" si="38"/>
        <v>17215</v>
      </c>
      <c r="J338" s="36">
        <f t="shared" si="38"/>
        <v>16687</v>
      </c>
      <c r="K338" s="36">
        <f t="shared" si="38"/>
        <v>17687</v>
      </c>
      <c r="L338" s="36">
        <f t="shared" si="38"/>
        <v>16837</v>
      </c>
      <c r="M338" s="36">
        <f t="shared" si="38"/>
        <v>16837</v>
      </c>
    </row>
    <row r="339" spans="1:13" s="209" customFormat="1" ht="16.5" customHeight="1">
      <c r="A339" s="51" t="s">
        <v>335</v>
      </c>
      <c r="B339" s="51"/>
      <c r="C339" s="75"/>
      <c r="D339" s="51"/>
      <c r="E339" s="75"/>
      <c r="F339" s="81" t="s">
        <v>20</v>
      </c>
      <c r="G339" s="230">
        <f>SUM(G338+G334+G324+G321+G318)</f>
        <v>547097</v>
      </c>
      <c r="H339" s="230">
        <f aca="true" t="shared" si="39" ref="H339:M339">SUM(H338+H334+H324+H321+H318)</f>
        <v>465564</v>
      </c>
      <c r="I339" s="114">
        <f t="shared" si="39"/>
        <v>445784</v>
      </c>
      <c r="J339" s="230">
        <f t="shared" si="39"/>
        <v>432036</v>
      </c>
      <c r="K339" s="230">
        <f t="shared" si="39"/>
        <v>398915</v>
      </c>
      <c r="L339" s="230">
        <f t="shared" si="39"/>
        <v>431414</v>
      </c>
      <c r="M339" s="230">
        <f t="shared" si="39"/>
        <v>407075</v>
      </c>
    </row>
    <row r="340" spans="1:13" s="209" customFormat="1" ht="16.5" customHeight="1">
      <c r="A340" s="165"/>
      <c r="B340" s="165"/>
      <c r="C340" s="166"/>
      <c r="D340" s="165"/>
      <c r="E340" s="166"/>
      <c r="F340" s="167"/>
      <c r="G340" s="168"/>
      <c r="H340" s="168"/>
      <c r="I340" s="168"/>
      <c r="J340" s="168"/>
      <c r="K340" s="168"/>
      <c r="L340" s="143"/>
      <c r="M340" s="168"/>
    </row>
    <row r="341" spans="1:13" s="209" customFormat="1" ht="16.5" customHeight="1">
      <c r="A341" s="165"/>
      <c r="B341" s="165"/>
      <c r="C341" s="166"/>
      <c r="D341" s="165"/>
      <c r="E341" s="166"/>
      <c r="F341" s="167"/>
      <c r="G341" s="168"/>
      <c r="H341" s="168"/>
      <c r="I341" s="168"/>
      <c r="J341" s="168"/>
      <c r="K341" s="168"/>
      <c r="L341" s="143"/>
      <c r="M341" s="168"/>
    </row>
    <row r="342" spans="1:13" s="209" customFormat="1" ht="16.5" customHeight="1">
      <c r="A342" s="165"/>
      <c r="B342" s="165"/>
      <c r="C342" s="166"/>
      <c r="D342" s="165"/>
      <c r="E342" s="166"/>
      <c r="F342" s="167"/>
      <c r="G342" s="168"/>
      <c r="H342" s="168"/>
      <c r="I342" s="168"/>
      <c r="J342" s="168"/>
      <c r="K342" s="168"/>
      <c r="L342" s="143"/>
      <c r="M342" s="168"/>
    </row>
    <row r="343" spans="1:13" s="209" customFormat="1" ht="16.5" customHeight="1">
      <c r="A343" s="165"/>
      <c r="B343" s="165"/>
      <c r="C343" s="166"/>
      <c r="D343" s="165"/>
      <c r="E343" s="166"/>
      <c r="F343" s="167"/>
      <c r="G343" s="168"/>
      <c r="H343" s="168"/>
      <c r="I343" s="168"/>
      <c r="J343" s="168"/>
      <c r="K343" s="168"/>
      <c r="L343" s="143"/>
      <c r="M343" s="168"/>
    </row>
    <row r="344" spans="1:13" s="209" customFormat="1" ht="16.5" customHeight="1">
      <c r="A344" s="165"/>
      <c r="B344" s="165"/>
      <c r="C344" s="166"/>
      <c r="D344" s="165"/>
      <c r="E344" s="166"/>
      <c r="F344" s="167"/>
      <c r="G344" s="168"/>
      <c r="H344" s="168"/>
      <c r="I344" s="168"/>
      <c r="J344" s="168"/>
      <c r="K344" s="168"/>
      <c r="L344" s="143"/>
      <c r="M344" s="168"/>
    </row>
    <row r="345" spans="1:13" s="209" customFormat="1" ht="16.5" customHeight="1">
      <c r="A345" s="165"/>
      <c r="B345" s="165"/>
      <c r="C345" s="166"/>
      <c r="D345" s="165"/>
      <c r="E345" s="166"/>
      <c r="F345" s="167"/>
      <c r="G345" s="168"/>
      <c r="H345" s="168"/>
      <c r="I345" s="168"/>
      <c r="J345" s="168"/>
      <c r="K345" s="168"/>
      <c r="L345" s="143"/>
      <c r="M345" s="168"/>
    </row>
    <row r="346" spans="1:13" s="209" customFormat="1" ht="16.5" customHeight="1">
      <c r="A346" s="165"/>
      <c r="B346" s="165"/>
      <c r="C346" s="166"/>
      <c r="D346" s="165"/>
      <c r="E346" s="166"/>
      <c r="F346" s="167"/>
      <c r="G346" s="168"/>
      <c r="H346" s="168"/>
      <c r="I346" s="168"/>
      <c r="J346" s="168"/>
      <c r="K346" s="168"/>
      <c r="L346" s="143"/>
      <c r="M346" s="168"/>
    </row>
    <row r="347" spans="1:13" s="209" customFormat="1" ht="16.5" customHeight="1">
      <c r="A347" s="165"/>
      <c r="B347" s="165"/>
      <c r="C347" s="166"/>
      <c r="D347" s="165"/>
      <c r="E347" s="166"/>
      <c r="F347" s="167"/>
      <c r="G347" s="168"/>
      <c r="H347" s="168"/>
      <c r="I347" s="168"/>
      <c r="J347" s="168"/>
      <c r="K347" s="168"/>
      <c r="L347" s="143"/>
      <c r="M347" s="168"/>
    </row>
    <row r="348" spans="1:13" s="209" customFormat="1" ht="16.5" customHeight="1">
      <c r="A348" s="165"/>
      <c r="B348" s="165"/>
      <c r="C348" s="166"/>
      <c r="D348" s="165"/>
      <c r="E348" s="166"/>
      <c r="F348" s="167"/>
      <c r="G348" s="168"/>
      <c r="H348" s="168"/>
      <c r="I348" s="168"/>
      <c r="J348" s="168"/>
      <c r="K348" s="168"/>
      <c r="L348" s="143"/>
      <c r="M348" s="168"/>
    </row>
    <row r="349" spans="1:14" s="11" customFormat="1" ht="56.25" customHeight="1">
      <c r="A349" s="90" t="s">
        <v>99</v>
      </c>
      <c r="B349" s="90" t="s">
        <v>100</v>
      </c>
      <c r="C349" s="90" t="s">
        <v>101</v>
      </c>
      <c r="D349" s="90" t="s">
        <v>772</v>
      </c>
      <c r="E349" s="90" t="s">
        <v>102</v>
      </c>
      <c r="F349" s="90" t="s">
        <v>103</v>
      </c>
      <c r="G349" s="184" t="s">
        <v>601</v>
      </c>
      <c r="H349" s="90" t="s">
        <v>602</v>
      </c>
      <c r="I349" s="105" t="s">
        <v>603</v>
      </c>
      <c r="J349" s="90" t="s">
        <v>604</v>
      </c>
      <c r="K349" s="90" t="s">
        <v>605</v>
      </c>
      <c r="L349" s="90" t="s">
        <v>606</v>
      </c>
      <c r="M349" s="90" t="s">
        <v>607</v>
      </c>
      <c r="N349" s="213"/>
    </row>
    <row r="350" spans="1:14" s="29" customFormat="1" ht="37.5">
      <c r="A350" s="132" t="s">
        <v>368</v>
      </c>
      <c r="B350" s="132"/>
      <c r="C350" s="133"/>
      <c r="D350" s="132"/>
      <c r="E350" s="134"/>
      <c r="F350" s="161" t="s">
        <v>369</v>
      </c>
      <c r="G350" s="162"/>
      <c r="H350" s="140"/>
      <c r="I350" s="151"/>
      <c r="J350" s="137"/>
      <c r="K350" s="163"/>
      <c r="L350" s="164"/>
      <c r="M350" s="163"/>
      <c r="N350" s="55"/>
    </row>
    <row r="351" spans="1:14" s="33" customFormat="1" ht="49.5">
      <c r="A351" s="51" t="s">
        <v>368</v>
      </c>
      <c r="B351" s="51" t="s">
        <v>370</v>
      </c>
      <c r="C351" s="71"/>
      <c r="D351" s="51"/>
      <c r="E351" s="68"/>
      <c r="F351" s="76" t="s">
        <v>371</v>
      </c>
      <c r="G351" s="42"/>
      <c r="H351" s="36"/>
      <c r="I351" s="110"/>
      <c r="J351" s="15"/>
      <c r="K351" s="49"/>
      <c r="L351" s="95"/>
      <c r="M351" s="49"/>
      <c r="N351" s="209"/>
    </row>
    <row r="352" spans="1:13" ht="15.75">
      <c r="A352" s="67" t="s">
        <v>368</v>
      </c>
      <c r="B352" s="67" t="s">
        <v>370</v>
      </c>
      <c r="C352" s="68" t="s">
        <v>280</v>
      </c>
      <c r="D352" s="67">
        <v>642001</v>
      </c>
      <c r="E352" s="68" t="s">
        <v>372</v>
      </c>
      <c r="F352" s="70" t="s">
        <v>373</v>
      </c>
      <c r="G352" s="36">
        <v>66388</v>
      </c>
      <c r="H352" s="36">
        <v>116179</v>
      </c>
      <c r="I352" s="110">
        <v>50000</v>
      </c>
      <c r="J352" s="36">
        <v>132776</v>
      </c>
      <c r="K352" s="38">
        <v>66388</v>
      </c>
      <c r="L352" s="36">
        <v>132776</v>
      </c>
      <c r="M352" s="38">
        <v>66388</v>
      </c>
    </row>
    <row r="353" spans="1:13" ht="31.5">
      <c r="A353" s="67" t="s">
        <v>368</v>
      </c>
      <c r="B353" s="67" t="s">
        <v>370</v>
      </c>
      <c r="C353" s="68" t="s">
        <v>280</v>
      </c>
      <c r="D353" s="67">
        <v>642002</v>
      </c>
      <c r="E353" s="68" t="s">
        <v>281</v>
      </c>
      <c r="F353" s="70" t="s">
        <v>374</v>
      </c>
      <c r="G353" s="36">
        <v>29875</v>
      </c>
      <c r="H353" s="36">
        <v>33194</v>
      </c>
      <c r="I353" s="110">
        <v>30000</v>
      </c>
      <c r="J353" s="36">
        <v>36513</v>
      </c>
      <c r="K353" s="38">
        <v>30000</v>
      </c>
      <c r="L353" s="36">
        <v>36513</v>
      </c>
      <c r="M353" s="38">
        <v>30000</v>
      </c>
    </row>
    <row r="354" spans="1:13" ht="31.5">
      <c r="A354" s="67" t="s">
        <v>368</v>
      </c>
      <c r="B354" s="67" t="s">
        <v>370</v>
      </c>
      <c r="C354" s="68" t="s">
        <v>280</v>
      </c>
      <c r="D354" s="67">
        <v>642001</v>
      </c>
      <c r="E354" s="68" t="s">
        <v>375</v>
      </c>
      <c r="F354" s="70" t="s">
        <v>376</v>
      </c>
      <c r="G354" s="36">
        <v>66388</v>
      </c>
      <c r="H354" s="36">
        <v>99581</v>
      </c>
      <c r="I354" s="110">
        <v>30000</v>
      </c>
      <c r="J354" s="36">
        <v>99581</v>
      </c>
      <c r="K354" s="38">
        <v>30000</v>
      </c>
      <c r="L354" s="36">
        <v>99581</v>
      </c>
      <c r="M354" s="38">
        <v>30000</v>
      </c>
    </row>
    <row r="355" spans="1:13" ht="15.75">
      <c r="A355" s="67" t="s">
        <v>368</v>
      </c>
      <c r="B355" s="67" t="s">
        <v>370</v>
      </c>
      <c r="C355" s="68" t="s">
        <v>280</v>
      </c>
      <c r="D355" s="67">
        <v>642001</v>
      </c>
      <c r="E355" s="68"/>
      <c r="F355" s="70" t="s">
        <v>627</v>
      </c>
      <c r="G355" s="36"/>
      <c r="H355" s="36">
        <v>33194</v>
      </c>
      <c r="I355" s="110"/>
      <c r="J355" s="36">
        <v>36513</v>
      </c>
      <c r="K355" s="38"/>
      <c r="L355" s="36">
        <v>36513</v>
      </c>
      <c r="M355" s="38"/>
    </row>
    <row r="356" spans="1:13" ht="31.5">
      <c r="A356" s="67" t="s">
        <v>368</v>
      </c>
      <c r="B356" s="67" t="s">
        <v>370</v>
      </c>
      <c r="C356" s="68" t="s">
        <v>280</v>
      </c>
      <c r="D356" s="67">
        <v>642001</v>
      </c>
      <c r="E356" s="68" t="s">
        <v>377</v>
      </c>
      <c r="F356" s="70" t="s">
        <v>378</v>
      </c>
      <c r="G356" s="36">
        <v>3319</v>
      </c>
      <c r="H356" s="36">
        <v>16597</v>
      </c>
      <c r="I356" s="110">
        <v>3300</v>
      </c>
      <c r="J356" s="36">
        <v>19916</v>
      </c>
      <c r="K356" s="38">
        <v>3300</v>
      </c>
      <c r="L356" s="36">
        <v>19916</v>
      </c>
      <c r="M356" s="38">
        <v>3300</v>
      </c>
    </row>
    <row r="357" spans="1:13" ht="31.5">
      <c r="A357" s="67" t="s">
        <v>368</v>
      </c>
      <c r="B357" s="67" t="s">
        <v>370</v>
      </c>
      <c r="C357" s="68" t="s">
        <v>280</v>
      </c>
      <c r="D357" s="67">
        <v>641001</v>
      </c>
      <c r="E357" s="73" t="s">
        <v>379</v>
      </c>
      <c r="F357" s="70" t="s">
        <v>380</v>
      </c>
      <c r="G357" s="36">
        <v>996</v>
      </c>
      <c r="H357" s="36">
        <v>995</v>
      </c>
      <c r="I357" s="110">
        <v>995</v>
      </c>
      <c r="J357" s="36">
        <v>995</v>
      </c>
      <c r="K357" s="36">
        <v>995</v>
      </c>
      <c r="L357" s="36">
        <v>995</v>
      </c>
      <c r="M357" s="36">
        <v>995</v>
      </c>
    </row>
    <row r="358" spans="1:13" ht="27.75" customHeight="1">
      <c r="A358" s="67" t="s">
        <v>368</v>
      </c>
      <c r="B358" s="67" t="s">
        <v>370</v>
      </c>
      <c r="C358" s="68" t="s">
        <v>280</v>
      </c>
      <c r="D358" s="67">
        <v>642001</v>
      </c>
      <c r="E358" s="68" t="s">
        <v>381</v>
      </c>
      <c r="F358" s="70" t="s">
        <v>382</v>
      </c>
      <c r="G358" s="36">
        <v>3319</v>
      </c>
      <c r="H358" s="36">
        <v>6639</v>
      </c>
      <c r="I358" s="110">
        <v>3300</v>
      </c>
      <c r="J358" s="36">
        <v>6639</v>
      </c>
      <c r="K358" s="38">
        <v>3300</v>
      </c>
      <c r="L358" s="36">
        <v>6639</v>
      </c>
      <c r="M358" s="38">
        <v>3300</v>
      </c>
    </row>
    <row r="359" spans="1:13" ht="45.75" customHeight="1">
      <c r="A359" s="67" t="s">
        <v>368</v>
      </c>
      <c r="B359" s="67" t="s">
        <v>370</v>
      </c>
      <c r="C359" s="68" t="s">
        <v>280</v>
      </c>
      <c r="D359" s="67">
        <v>642001</v>
      </c>
      <c r="E359" s="73" t="s">
        <v>670</v>
      </c>
      <c r="F359" s="70" t="s">
        <v>771</v>
      </c>
      <c r="G359" s="36">
        <v>873</v>
      </c>
      <c r="H359" s="36"/>
      <c r="I359" s="110"/>
      <c r="J359" s="36"/>
      <c r="K359" s="38"/>
      <c r="L359" s="36"/>
      <c r="M359" s="38"/>
    </row>
    <row r="360" spans="1:13" ht="15.75">
      <c r="A360" s="67" t="s">
        <v>368</v>
      </c>
      <c r="B360" s="67" t="s">
        <v>370</v>
      </c>
      <c r="C360" s="71"/>
      <c r="D360" s="67"/>
      <c r="E360" s="68"/>
      <c r="F360" s="70" t="s">
        <v>111</v>
      </c>
      <c r="G360" s="38">
        <f>SUM(G352:G359)</f>
        <v>171158</v>
      </c>
      <c r="H360" s="38">
        <f aca="true" t="shared" si="40" ref="H360:M360">SUM(H352:H359)</f>
        <v>306379</v>
      </c>
      <c r="I360" s="112">
        <f t="shared" si="40"/>
        <v>117595</v>
      </c>
      <c r="J360" s="38">
        <f t="shared" si="40"/>
        <v>332933</v>
      </c>
      <c r="K360" s="38">
        <f t="shared" si="40"/>
        <v>133983</v>
      </c>
      <c r="L360" s="38">
        <f t="shared" si="40"/>
        <v>332933</v>
      </c>
      <c r="M360" s="38">
        <f t="shared" si="40"/>
        <v>133983</v>
      </c>
    </row>
    <row r="361" spans="1:14" s="33" customFormat="1" ht="66">
      <c r="A361" s="51" t="s">
        <v>368</v>
      </c>
      <c r="B361" s="51" t="s">
        <v>383</v>
      </c>
      <c r="C361" s="71"/>
      <c r="D361" s="51"/>
      <c r="E361" s="68"/>
      <c r="F361" s="76" t="s">
        <v>384</v>
      </c>
      <c r="G361" s="42"/>
      <c r="H361" s="36"/>
      <c r="I361" s="110"/>
      <c r="J361" s="36"/>
      <c r="K361" s="49"/>
      <c r="L361" s="36"/>
      <c r="M361" s="49"/>
      <c r="N361" s="209"/>
    </row>
    <row r="362" spans="1:13" ht="15.75">
      <c r="A362" s="67" t="s">
        <v>368</v>
      </c>
      <c r="B362" s="67" t="s">
        <v>383</v>
      </c>
      <c r="C362" s="68" t="s">
        <v>280</v>
      </c>
      <c r="D362" s="67">
        <v>637015</v>
      </c>
      <c r="E362" s="68" t="s">
        <v>114</v>
      </c>
      <c r="F362" s="70" t="s">
        <v>385</v>
      </c>
      <c r="G362" s="36">
        <v>398</v>
      </c>
      <c r="H362" s="36">
        <v>398</v>
      </c>
      <c r="I362" s="110">
        <v>350</v>
      </c>
      <c r="J362" s="36">
        <v>350</v>
      </c>
      <c r="K362" s="36">
        <v>350</v>
      </c>
      <c r="L362" s="36">
        <v>350</v>
      </c>
      <c r="M362" s="36">
        <v>350</v>
      </c>
    </row>
    <row r="363" spans="1:13" ht="15.75">
      <c r="A363" s="67" t="s">
        <v>368</v>
      </c>
      <c r="B363" s="67" t="s">
        <v>383</v>
      </c>
      <c r="C363" s="68" t="s">
        <v>203</v>
      </c>
      <c r="D363" s="67">
        <v>717001</v>
      </c>
      <c r="E363" s="68" t="s">
        <v>386</v>
      </c>
      <c r="F363" s="70" t="s">
        <v>671</v>
      </c>
      <c r="G363" s="36">
        <v>110665</v>
      </c>
      <c r="H363" s="36">
        <v>100000</v>
      </c>
      <c r="I363" s="110">
        <v>30000</v>
      </c>
      <c r="J363" s="36"/>
      <c r="K363" s="38"/>
      <c r="L363" s="36"/>
      <c r="M363" s="38"/>
    </row>
    <row r="364" spans="1:13" ht="47.25">
      <c r="A364" s="67" t="s">
        <v>368</v>
      </c>
      <c r="B364" s="67" t="s">
        <v>383</v>
      </c>
      <c r="C364" s="68" t="s">
        <v>280</v>
      </c>
      <c r="D364" s="67">
        <v>723001</v>
      </c>
      <c r="E364" s="68" t="s">
        <v>340</v>
      </c>
      <c r="F364" s="70" t="s">
        <v>623</v>
      </c>
      <c r="G364" s="36"/>
      <c r="H364" s="36"/>
      <c r="I364" s="110"/>
      <c r="J364" s="36">
        <v>8025</v>
      </c>
      <c r="K364" s="36">
        <v>8025</v>
      </c>
      <c r="L364" s="36">
        <v>8025</v>
      </c>
      <c r="M364" s="36">
        <v>8025</v>
      </c>
    </row>
    <row r="365" spans="1:13" ht="47.25">
      <c r="A365" s="67" t="s">
        <v>368</v>
      </c>
      <c r="B365" s="67" t="s">
        <v>383</v>
      </c>
      <c r="C365" s="68" t="s">
        <v>280</v>
      </c>
      <c r="D365" s="67">
        <v>644001</v>
      </c>
      <c r="E365" s="68" t="s">
        <v>340</v>
      </c>
      <c r="F365" s="70" t="s">
        <v>624</v>
      </c>
      <c r="G365" s="36"/>
      <c r="H365" s="36"/>
      <c r="I365" s="110"/>
      <c r="J365" s="36">
        <v>8573</v>
      </c>
      <c r="K365" s="36">
        <v>8573</v>
      </c>
      <c r="L365" s="36">
        <v>8573</v>
      </c>
      <c r="M365" s="36">
        <v>8573</v>
      </c>
    </row>
    <row r="366" spans="1:13" ht="47.25">
      <c r="A366" s="67" t="s">
        <v>368</v>
      </c>
      <c r="B366" s="67" t="s">
        <v>383</v>
      </c>
      <c r="C366" s="68" t="s">
        <v>280</v>
      </c>
      <c r="D366" s="67">
        <v>637005</v>
      </c>
      <c r="E366" s="68" t="s">
        <v>654</v>
      </c>
      <c r="F366" s="70" t="s">
        <v>655</v>
      </c>
      <c r="G366" s="36"/>
      <c r="H366" s="36">
        <v>22572</v>
      </c>
      <c r="I366" s="110">
        <v>22572</v>
      </c>
      <c r="J366" s="36">
        <v>21244</v>
      </c>
      <c r="K366" s="38">
        <v>21244</v>
      </c>
      <c r="L366" s="36">
        <v>0</v>
      </c>
      <c r="M366" s="38"/>
    </row>
    <row r="367" spans="1:13" ht="31.5">
      <c r="A367" s="67" t="s">
        <v>368</v>
      </c>
      <c r="B367" s="67" t="s">
        <v>383</v>
      </c>
      <c r="C367" s="68" t="s">
        <v>280</v>
      </c>
      <c r="D367" s="67">
        <v>717002</v>
      </c>
      <c r="E367" s="68" t="s">
        <v>672</v>
      </c>
      <c r="F367" s="70" t="s">
        <v>673</v>
      </c>
      <c r="G367" s="36">
        <v>165970</v>
      </c>
      <c r="H367" s="36"/>
      <c r="I367" s="110"/>
      <c r="J367" s="36"/>
      <c r="K367" s="38"/>
      <c r="L367" s="36"/>
      <c r="M367" s="38"/>
    </row>
    <row r="368" spans="1:13" ht="31.5">
      <c r="A368" s="67" t="s">
        <v>368</v>
      </c>
      <c r="B368" s="67" t="s">
        <v>383</v>
      </c>
      <c r="C368" s="68" t="s">
        <v>280</v>
      </c>
      <c r="D368" s="67">
        <v>717002</v>
      </c>
      <c r="E368" s="68" t="s">
        <v>672</v>
      </c>
      <c r="F368" s="70" t="s">
        <v>674</v>
      </c>
      <c r="G368" s="36">
        <v>3320</v>
      </c>
      <c r="H368" s="36"/>
      <c r="I368" s="110"/>
      <c r="J368" s="36"/>
      <c r="K368" s="38"/>
      <c r="L368" s="36"/>
      <c r="M368" s="38"/>
    </row>
    <row r="369" spans="1:13" ht="15.75">
      <c r="A369" s="67"/>
      <c r="B369" s="67" t="s">
        <v>383</v>
      </c>
      <c r="C369" s="71"/>
      <c r="D369" s="67"/>
      <c r="E369" s="68"/>
      <c r="F369" s="70" t="s">
        <v>111</v>
      </c>
      <c r="G369" s="38">
        <f>SUM(G362:G368)</f>
        <v>280353</v>
      </c>
      <c r="H369" s="38">
        <f aca="true" t="shared" si="41" ref="H369:M369">SUM(H362:H368)</f>
        <v>122970</v>
      </c>
      <c r="I369" s="112">
        <f t="shared" si="41"/>
        <v>52922</v>
      </c>
      <c r="J369" s="38">
        <f t="shared" si="41"/>
        <v>38192</v>
      </c>
      <c r="K369" s="38">
        <f t="shared" si="41"/>
        <v>38192</v>
      </c>
      <c r="L369" s="38">
        <f t="shared" si="41"/>
        <v>16948</v>
      </c>
      <c r="M369" s="38">
        <f t="shared" si="41"/>
        <v>16948</v>
      </c>
    </row>
    <row r="370" spans="1:14" s="33" customFormat="1" ht="30.75" customHeight="1">
      <c r="A370" s="51" t="s">
        <v>368</v>
      </c>
      <c r="B370" s="51" t="s">
        <v>387</v>
      </c>
      <c r="C370" s="71"/>
      <c r="D370" s="51"/>
      <c r="E370" s="68"/>
      <c r="F370" s="76" t="s">
        <v>388</v>
      </c>
      <c r="G370" s="42"/>
      <c r="H370" s="36"/>
      <c r="I370" s="110"/>
      <c r="J370" s="36"/>
      <c r="K370" s="49"/>
      <c r="L370" s="95"/>
      <c r="M370" s="49"/>
      <c r="N370" s="209"/>
    </row>
    <row r="371" spans="1:13" ht="31.5">
      <c r="A371" s="67" t="s">
        <v>368</v>
      </c>
      <c r="B371" s="67" t="s">
        <v>387</v>
      </c>
      <c r="C371" s="68" t="s">
        <v>203</v>
      </c>
      <c r="D371" s="67">
        <v>644001</v>
      </c>
      <c r="E371" s="73" t="s">
        <v>389</v>
      </c>
      <c r="F371" s="70" t="s">
        <v>390</v>
      </c>
      <c r="G371" s="36">
        <v>6639</v>
      </c>
      <c r="H371" s="36">
        <v>8298</v>
      </c>
      <c r="I371" s="118">
        <v>6600</v>
      </c>
      <c r="J371" s="36">
        <v>8298</v>
      </c>
      <c r="K371" s="38">
        <v>6600</v>
      </c>
      <c r="L371" s="36">
        <v>8298</v>
      </c>
      <c r="M371" s="38">
        <v>6700</v>
      </c>
    </row>
    <row r="372" spans="1:13" ht="31.5">
      <c r="A372" s="67" t="s">
        <v>368</v>
      </c>
      <c r="B372" s="67" t="s">
        <v>387</v>
      </c>
      <c r="C372" s="68" t="s">
        <v>203</v>
      </c>
      <c r="D372" s="67">
        <v>635006</v>
      </c>
      <c r="E372" s="68" t="s">
        <v>391</v>
      </c>
      <c r="F372" s="70" t="s">
        <v>392</v>
      </c>
      <c r="G372" s="36">
        <v>1660</v>
      </c>
      <c r="H372" s="36"/>
      <c r="I372" s="118"/>
      <c r="J372" s="36"/>
      <c r="K372" s="38"/>
      <c r="L372" s="93"/>
      <c r="M372" s="38"/>
    </row>
    <row r="373" spans="1:13" ht="47.25">
      <c r="A373" s="67" t="s">
        <v>368</v>
      </c>
      <c r="B373" s="67" t="s">
        <v>387</v>
      </c>
      <c r="C373" s="68" t="s">
        <v>203</v>
      </c>
      <c r="D373" s="67">
        <v>637004</v>
      </c>
      <c r="E373" s="68" t="s">
        <v>391</v>
      </c>
      <c r="F373" s="70" t="s">
        <v>393</v>
      </c>
      <c r="G373" s="36">
        <v>133</v>
      </c>
      <c r="H373" s="36">
        <v>332</v>
      </c>
      <c r="I373" s="110">
        <v>130</v>
      </c>
      <c r="J373" s="36">
        <v>332</v>
      </c>
      <c r="K373" s="38">
        <v>130</v>
      </c>
      <c r="L373" s="36">
        <v>332</v>
      </c>
      <c r="M373" s="38">
        <v>130</v>
      </c>
    </row>
    <row r="374" spans="1:13" ht="31.5">
      <c r="A374" s="67" t="s">
        <v>368</v>
      </c>
      <c r="B374" s="67" t="s">
        <v>387</v>
      </c>
      <c r="C374" s="68" t="s">
        <v>280</v>
      </c>
      <c r="D374" s="67">
        <v>717001</v>
      </c>
      <c r="E374" s="68" t="s">
        <v>394</v>
      </c>
      <c r="F374" s="70" t="s">
        <v>395</v>
      </c>
      <c r="G374" s="36">
        <v>18000</v>
      </c>
      <c r="H374" s="36"/>
      <c r="I374" s="110"/>
      <c r="J374" s="36"/>
      <c r="K374" s="38"/>
      <c r="L374" s="93"/>
      <c r="M374" s="38"/>
    </row>
    <row r="375" spans="1:13" ht="47.25">
      <c r="A375" s="67" t="s">
        <v>368</v>
      </c>
      <c r="B375" s="67" t="s">
        <v>387</v>
      </c>
      <c r="C375" s="68" t="s">
        <v>280</v>
      </c>
      <c r="D375" s="67">
        <v>635006</v>
      </c>
      <c r="E375" s="68" t="s">
        <v>290</v>
      </c>
      <c r="F375" s="70" t="s">
        <v>733</v>
      </c>
      <c r="G375" s="36"/>
      <c r="H375" s="36">
        <v>3000</v>
      </c>
      <c r="I375" s="110">
        <v>3000</v>
      </c>
      <c r="J375" s="36">
        <v>3000</v>
      </c>
      <c r="K375" s="38">
        <v>3000</v>
      </c>
      <c r="L375" s="36">
        <v>3000</v>
      </c>
      <c r="M375" s="38">
        <v>3000</v>
      </c>
    </row>
    <row r="376" spans="1:14" s="12" customFormat="1" ht="15.75">
      <c r="A376" s="169"/>
      <c r="B376" s="169"/>
      <c r="C376" s="170"/>
      <c r="D376" s="169"/>
      <c r="E376" s="170"/>
      <c r="F376" s="171"/>
      <c r="G376" s="172"/>
      <c r="H376" s="172"/>
      <c r="I376" s="172"/>
      <c r="J376" s="172"/>
      <c r="K376" s="179"/>
      <c r="L376" s="172"/>
      <c r="M376" s="179"/>
      <c r="N376" s="31"/>
    </row>
    <row r="377" spans="1:14" s="12" customFormat="1" ht="15.75">
      <c r="A377" s="141"/>
      <c r="B377" s="141"/>
      <c r="C377" s="142"/>
      <c r="D377" s="141"/>
      <c r="E377" s="142"/>
      <c r="F377" s="128"/>
      <c r="G377" s="127"/>
      <c r="H377" s="127"/>
      <c r="I377" s="127"/>
      <c r="J377" s="127"/>
      <c r="K377" s="143"/>
      <c r="L377" s="127"/>
      <c r="M377" s="143"/>
      <c r="N377" s="31"/>
    </row>
    <row r="378" spans="1:14" s="12" customFormat="1" ht="15.75">
      <c r="A378" s="173"/>
      <c r="B378" s="173"/>
      <c r="C378" s="174"/>
      <c r="D378" s="173"/>
      <c r="E378" s="174"/>
      <c r="F378" s="176"/>
      <c r="G378" s="177"/>
      <c r="H378" s="177"/>
      <c r="I378" s="177"/>
      <c r="J378" s="177"/>
      <c r="K378" s="180"/>
      <c r="L378" s="177"/>
      <c r="M378" s="180"/>
      <c r="N378" s="31"/>
    </row>
    <row r="379" spans="1:14" s="11" customFormat="1" ht="56.25" customHeight="1">
      <c r="A379" s="90" t="s">
        <v>99</v>
      </c>
      <c r="B379" s="90" t="s">
        <v>100</v>
      </c>
      <c r="C379" s="90" t="s">
        <v>101</v>
      </c>
      <c r="D379" s="90" t="s">
        <v>772</v>
      </c>
      <c r="E379" s="90" t="s">
        <v>102</v>
      </c>
      <c r="F379" s="90" t="s">
        <v>103</v>
      </c>
      <c r="G379" s="184" t="s">
        <v>601</v>
      </c>
      <c r="H379" s="90" t="s">
        <v>602</v>
      </c>
      <c r="I379" s="105" t="s">
        <v>603</v>
      </c>
      <c r="J379" s="90" t="s">
        <v>604</v>
      </c>
      <c r="K379" s="90" t="s">
        <v>605</v>
      </c>
      <c r="L379" s="90" t="s">
        <v>606</v>
      </c>
      <c r="M379" s="90" t="s">
        <v>607</v>
      </c>
      <c r="N379" s="213"/>
    </row>
    <row r="380" spans="1:13" ht="47.25">
      <c r="A380" s="148" t="s">
        <v>368</v>
      </c>
      <c r="B380" s="148" t="s">
        <v>387</v>
      </c>
      <c r="C380" s="134" t="s">
        <v>280</v>
      </c>
      <c r="D380" s="148">
        <v>717001</v>
      </c>
      <c r="E380" s="134" t="s">
        <v>775</v>
      </c>
      <c r="F380" s="150" t="s">
        <v>659</v>
      </c>
      <c r="G380" s="137"/>
      <c r="H380" s="137">
        <v>15000</v>
      </c>
      <c r="I380" s="110">
        <v>10000</v>
      </c>
      <c r="J380" s="137"/>
      <c r="K380" s="139"/>
      <c r="L380" s="152"/>
      <c r="M380" s="139"/>
    </row>
    <row r="381" spans="1:13" ht="31.5">
      <c r="A381" s="67" t="s">
        <v>368</v>
      </c>
      <c r="B381" s="67" t="s">
        <v>387</v>
      </c>
      <c r="C381" s="68" t="s">
        <v>280</v>
      </c>
      <c r="D381" s="67"/>
      <c r="E381" s="68"/>
      <c r="F381" s="70" t="s">
        <v>628</v>
      </c>
      <c r="G381" s="36"/>
      <c r="H381" s="36">
        <v>2000</v>
      </c>
      <c r="I381" s="110"/>
      <c r="J381" s="36"/>
      <c r="K381" s="38"/>
      <c r="L381" s="93"/>
      <c r="M381" s="38"/>
    </row>
    <row r="382" spans="1:13" ht="15.75">
      <c r="A382" s="67"/>
      <c r="B382" s="67" t="s">
        <v>387</v>
      </c>
      <c r="C382" s="71"/>
      <c r="D382" s="67"/>
      <c r="E382" s="68"/>
      <c r="F382" s="70" t="s">
        <v>111</v>
      </c>
      <c r="G382" s="36">
        <f>SUM(G371:G380)</f>
        <v>26432</v>
      </c>
      <c r="H382" s="36">
        <f aca="true" t="shared" si="42" ref="H382:M382">SUM(H371:H381)</f>
        <v>28630</v>
      </c>
      <c r="I382" s="110">
        <f t="shared" si="42"/>
        <v>19730</v>
      </c>
      <c r="J382" s="36">
        <f t="shared" si="42"/>
        <v>11630</v>
      </c>
      <c r="K382" s="36">
        <f t="shared" si="42"/>
        <v>9730</v>
      </c>
      <c r="L382" s="36">
        <f t="shared" si="42"/>
        <v>11630</v>
      </c>
      <c r="M382" s="36">
        <f t="shared" si="42"/>
        <v>9830</v>
      </c>
    </row>
    <row r="383" spans="1:14" s="35" customFormat="1" ht="12.75" customHeight="1">
      <c r="A383" s="51" t="s">
        <v>368</v>
      </c>
      <c r="B383" s="51"/>
      <c r="C383" s="79"/>
      <c r="D383" s="51"/>
      <c r="E383" s="75"/>
      <c r="F383" s="81" t="s">
        <v>20</v>
      </c>
      <c r="G383" s="26">
        <f aca="true" t="shared" si="43" ref="G383:M383">SUM(G382+G369+G360)</f>
        <v>477943</v>
      </c>
      <c r="H383" s="26">
        <f t="shared" si="43"/>
        <v>457979</v>
      </c>
      <c r="I383" s="114">
        <f t="shared" si="43"/>
        <v>190247</v>
      </c>
      <c r="J383" s="26">
        <f t="shared" si="43"/>
        <v>382755</v>
      </c>
      <c r="K383" s="26">
        <f t="shared" si="43"/>
        <v>181905</v>
      </c>
      <c r="L383" s="26">
        <f t="shared" si="43"/>
        <v>361511</v>
      </c>
      <c r="M383" s="26">
        <f t="shared" si="43"/>
        <v>160761</v>
      </c>
      <c r="N383" s="89"/>
    </row>
    <row r="384" spans="1:14" s="29" customFormat="1" ht="56.25">
      <c r="A384" s="51" t="s">
        <v>396</v>
      </c>
      <c r="B384" s="51"/>
      <c r="C384" s="71"/>
      <c r="D384" s="51"/>
      <c r="E384" s="68"/>
      <c r="F384" s="53" t="s">
        <v>397</v>
      </c>
      <c r="G384" s="41"/>
      <c r="H384" s="15"/>
      <c r="I384" s="110"/>
      <c r="J384" s="15"/>
      <c r="K384" s="215"/>
      <c r="L384" s="91"/>
      <c r="M384" s="215"/>
      <c r="N384" s="208"/>
    </row>
    <row r="385" spans="1:14" s="33" customFormat="1" ht="66">
      <c r="A385" s="51" t="s">
        <v>396</v>
      </c>
      <c r="B385" s="51" t="s">
        <v>398</v>
      </c>
      <c r="C385" s="71"/>
      <c r="D385" s="51"/>
      <c r="E385" s="68"/>
      <c r="F385" s="76" t="s">
        <v>399</v>
      </c>
      <c r="G385" s="42"/>
      <c r="H385" s="36"/>
      <c r="I385" s="110"/>
      <c r="J385" s="36"/>
      <c r="K385" s="49"/>
      <c r="L385" s="95"/>
      <c r="M385" s="49"/>
      <c r="N385" s="209"/>
    </row>
    <row r="386" spans="1:13" ht="47.25">
      <c r="A386" s="67" t="s">
        <v>396</v>
      </c>
      <c r="B386" s="67" t="s">
        <v>398</v>
      </c>
      <c r="C386" s="68" t="s">
        <v>400</v>
      </c>
      <c r="D386" s="67">
        <v>641001</v>
      </c>
      <c r="E386" s="68" t="s">
        <v>401</v>
      </c>
      <c r="F386" s="70" t="s">
        <v>402</v>
      </c>
      <c r="G386" s="36">
        <v>160127</v>
      </c>
      <c r="H386" s="36">
        <v>315134</v>
      </c>
      <c r="I386" s="110">
        <v>162747</v>
      </c>
      <c r="J386" s="36">
        <v>339517</v>
      </c>
      <c r="K386" s="36">
        <v>170000</v>
      </c>
      <c r="L386" s="36">
        <v>339604</v>
      </c>
      <c r="M386" s="38">
        <v>173500</v>
      </c>
    </row>
    <row r="387" spans="1:13" ht="47.25">
      <c r="A387" s="67" t="s">
        <v>396</v>
      </c>
      <c r="B387" s="67" t="s">
        <v>398</v>
      </c>
      <c r="C387" s="68" t="s">
        <v>400</v>
      </c>
      <c r="D387" s="67">
        <v>641001</v>
      </c>
      <c r="E387" s="68" t="s">
        <v>401</v>
      </c>
      <c r="F387" s="70" t="s">
        <v>734</v>
      </c>
      <c r="G387" s="36">
        <v>4979</v>
      </c>
      <c r="H387" s="36"/>
      <c r="I387" s="110"/>
      <c r="J387" s="36"/>
      <c r="K387" s="38"/>
      <c r="L387" s="36"/>
      <c r="M387" s="38"/>
    </row>
    <row r="388" spans="1:13" ht="31.5">
      <c r="A388" s="67" t="s">
        <v>396</v>
      </c>
      <c r="B388" s="67" t="s">
        <v>398</v>
      </c>
      <c r="C388" s="68" t="s">
        <v>400</v>
      </c>
      <c r="D388" s="67">
        <v>641001</v>
      </c>
      <c r="E388" s="73" t="s">
        <v>403</v>
      </c>
      <c r="F388" s="70" t="s">
        <v>404</v>
      </c>
      <c r="G388" s="36">
        <v>2589</v>
      </c>
      <c r="H388" s="36">
        <v>2722</v>
      </c>
      <c r="I388" s="110">
        <v>2722</v>
      </c>
      <c r="J388" s="36">
        <v>2722</v>
      </c>
      <c r="K388" s="36">
        <v>2722</v>
      </c>
      <c r="L388" s="36">
        <v>2722</v>
      </c>
      <c r="M388" s="36">
        <v>2722</v>
      </c>
    </row>
    <row r="389" spans="1:13" ht="47.25">
      <c r="A389" s="67" t="s">
        <v>396</v>
      </c>
      <c r="B389" s="67" t="s">
        <v>398</v>
      </c>
      <c r="C389" s="68" t="s">
        <v>400</v>
      </c>
      <c r="D389" s="67">
        <v>641001</v>
      </c>
      <c r="E389" s="73" t="s">
        <v>405</v>
      </c>
      <c r="F389" s="70" t="s">
        <v>406</v>
      </c>
      <c r="G389" s="36">
        <v>4647</v>
      </c>
      <c r="H389" s="36">
        <v>3000</v>
      </c>
      <c r="I389" s="110">
        <v>3000</v>
      </c>
      <c r="J389" s="36">
        <v>4979</v>
      </c>
      <c r="K389" s="36">
        <v>4979</v>
      </c>
      <c r="L389" s="36">
        <v>4979</v>
      </c>
      <c r="M389" s="36">
        <v>4979</v>
      </c>
    </row>
    <row r="390" spans="1:13" ht="28.5">
      <c r="A390" s="67" t="s">
        <v>396</v>
      </c>
      <c r="B390" s="67" t="s">
        <v>398</v>
      </c>
      <c r="C390" s="68" t="s">
        <v>400</v>
      </c>
      <c r="D390" s="67">
        <v>641001</v>
      </c>
      <c r="E390" s="73" t="s">
        <v>407</v>
      </c>
      <c r="F390" s="70" t="s">
        <v>408</v>
      </c>
      <c r="G390" s="36">
        <v>1328</v>
      </c>
      <c r="H390" s="36">
        <v>1328</v>
      </c>
      <c r="I390" s="110">
        <v>1328</v>
      </c>
      <c r="J390" s="36">
        <v>1328</v>
      </c>
      <c r="K390" s="36">
        <v>1328</v>
      </c>
      <c r="L390" s="36">
        <v>1328</v>
      </c>
      <c r="M390" s="36">
        <v>1328</v>
      </c>
    </row>
    <row r="391" spans="1:13" ht="31.5">
      <c r="A391" s="67" t="s">
        <v>396</v>
      </c>
      <c r="B391" s="67" t="s">
        <v>398</v>
      </c>
      <c r="C391" s="68" t="s">
        <v>400</v>
      </c>
      <c r="D391" s="67">
        <v>641001</v>
      </c>
      <c r="E391" s="73" t="s">
        <v>409</v>
      </c>
      <c r="F391" s="70" t="s">
        <v>410</v>
      </c>
      <c r="G391" s="36">
        <v>664</v>
      </c>
      <c r="H391" s="36">
        <v>1162</v>
      </c>
      <c r="I391" s="110">
        <v>1162</v>
      </c>
      <c r="J391" s="36">
        <v>1162</v>
      </c>
      <c r="K391" s="36">
        <v>1162</v>
      </c>
      <c r="L391" s="36">
        <v>1162</v>
      </c>
      <c r="M391" s="36">
        <v>1162</v>
      </c>
    </row>
    <row r="392" spans="1:13" ht="28.5">
      <c r="A392" s="67" t="s">
        <v>396</v>
      </c>
      <c r="B392" s="67" t="s">
        <v>398</v>
      </c>
      <c r="C392" s="68" t="s">
        <v>400</v>
      </c>
      <c r="D392" s="67">
        <v>641001</v>
      </c>
      <c r="E392" s="73" t="s">
        <v>411</v>
      </c>
      <c r="F392" s="70" t="s">
        <v>412</v>
      </c>
      <c r="G392" s="36">
        <v>166</v>
      </c>
      <c r="H392" s="36">
        <v>166</v>
      </c>
      <c r="I392" s="110">
        <v>166</v>
      </c>
      <c r="J392" s="36">
        <v>166</v>
      </c>
      <c r="K392" s="36">
        <v>166</v>
      </c>
      <c r="L392" s="36">
        <v>166</v>
      </c>
      <c r="M392" s="36">
        <v>166</v>
      </c>
    </row>
    <row r="393" spans="1:13" ht="28.5">
      <c r="A393" s="67" t="s">
        <v>396</v>
      </c>
      <c r="B393" s="67" t="s">
        <v>398</v>
      </c>
      <c r="C393" s="68" t="s">
        <v>400</v>
      </c>
      <c r="D393" s="67">
        <v>641001</v>
      </c>
      <c r="E393" s="73" t="s">
        <v>413</v>
      </c>
      <c r="F393" s="70" t="s">
        <v>414</v>
      </c>
      <c r="G393" s="36">
        <v>332</v>
      </c>
      <c r="H393" s="36">
        <v>664</v>
      </c>
      <c r="I393" s="110">
        <v>664</v>
      </c>
      <c r="J393" s="36">
        <v>664</v>
      </c>
      <c r="K393" s="36">
        <v>664</v>
      </c>
      <c r="L393" s="36">
        <v>664</v>
      </c>
      <c r="M393" s="36">
        <v>664</v>
      </c>
    </row>
    <row r="394" spans="1:13" ht="28.5">
      <c r="A394" s="67" t="s">
        <v>396</v>
      </c>
      <c r="B394" s="67" t="s">
        <v>398</v>
      </c>
      <c r="C394" s="68" t="s">
        <v>400</v>
      </c>
      <c r="D394" s="67">
        <v>641001</v>
      </c>
      <c r="E394" s="73" t="s">
        <v>415</v>
      </c>
      <c r="F394" s="70" t="s">
        <v>416</v>
      </c>
      <c r="G394" s="36">
        <v>664</v>
      </c>
      <c r="H394" s="36">
        <v>664</v>
      </c>
      <c r="I394" s="110">
        <v>664</v>
      </c>
      <c r="J394" s="36">
        <v>664</v>
      </c>
      <c r="K394" s="36">
        <v>664</v>
      </c>
      <c r="L394" s="36">
        <v>664</v>
      </c>
      <c r="M394" s="36">
        <v>664</v>
      </c>
    </row>
    <row r="395" spans="1:13" ht="28.5">
      <c r="A395" s="67" t="s">
        <v>396</v>
      </c>
      <c r="B395" s="67" t="s">
        <v>398</v>
      </c>
      <c r="C395" s="68" t="s">
        <v>400</v>
      </c>
      <c r="D395" s="67">
        <v>641001</v>
      </c>
      <c r="E395" s="73" t="s">
        <v>417</v>
      </c>
      <c r="F395" s="70" t="s">
        <v>418</v>
      </c>
      <c r="G395" s="36">
        <v>332</v>
      </c>
      <c r="H395" s="36">
        <v>664</v>
      </c>
      <c r="I395" s="110">
        <v>664</v>
      </c>
      <c r="J395" s="36">
        <v>664</v>
      </c>
      <c r="K395" s="36">
        <v>664</v>
      </c>
      <c r="L395" s="36">
        <v>664</v>
      </c>
      <c r="M395" s="36">
        <v>664</v>
      </c>
    </row>
    <row r="396" spans="1:13" ht="31.5">
      <c r="A396" s="67" t="s">
        <v>396</v>
      </c>
      <c r="B396" s="67" t="s">
        <v>398</v>
      </c>
      <c r="C396" s="68" t="s">
        <v>419</v>
      </c>
      <c r="D396" s="67">
        <v>635006</v>
      </c>
      <c r="E396" s="68" t="s">
        <v>114</v>
      </c>
      <c r="F396" s="70" t="s">
        <v>420</v>
      </c>
      <c r="G396" s="36">
        <v>166</v>
      </c>
      <c r="H396" s="36">
        <v>332</v>
      </c>
      <c r="I396" s="110">
        <v>100</v>
      </c>
      <c r="J396" s="36">
        <v>332</v>
      </c>
      <c r="K396" s="38">
        <v>100</v>
      </c>
      <c r="L396" s="36">
        <v>332</v>
      </c>
      <c r="M396" s="38">
        <v>100</v>
      </c>
    </row>
    <row r="397" spans="1:13" ht="15.75">
      <c r="A397" s="67" t="s">
        <v>396</v>
      </c>
      <c r="B397" s="67" t="s">
        <v>398</v>
      </c>
      <c r="C397" s="68" t="s">
        <v>419</v>
      </c>
      <c r="D397" s="67">
        <v>633006</v>
      </c>
      <c r="E397" s="68" t="s">
        <v>421</v>
      </c>
      <c r="F397" s="70" t="s">
        <v>422</v>
      </c>
      <c r="G397" s="36">
        <v>1162</v>
      </c>
      <c r="H397" s="36">
        <v>1162</v>
      </c>
      <c r="I397" s="110">
        <v>1000</v>
      </c>
      <c r="J397" s="36">
        <v>1162</v>
      </c>
      <c r="K397" s="38">
        <v>1100</v>
      </c>
      <c r="L397" s="36">
        <v>1162</v>
      </c>
      <c r="M397" s="38">
        <v>1150</v>
      </c>
    </row>
    <row r="398" spans="1:13" ht="15.75">
      <c r="A398" s="67" t="s">
        <v>396</v>
      </c>
      <c r="B398" s="67" t="s">
        <v>398</v>
      </c>
      <c r="C398" s="68" t="s">
        <v>419</v>
      </c>
      <c r="D398" s="67">
        <v>637004</v>
      </c>
      <c r="E398" s="68" t="s">
        <v>423</v>
      </c>
      <c r="F398" s="70" t="s">
        <v>424</v>
      </c>
      <c r="G398" s="36">
        <v>332</v>
      </c>
      <c r="H398" s="36">
        <v>332</v>
      </c>
      <c r="I398" s="110">
        <v>300</v>
      </c>
      <c r="J398" s="36">
        <v>332</v>
      </c>
      <c r="K398" s="38">
        <v>300</v>
      </c>
      <c r="L398" s="36">
        <v>332</v>
      </c>
      <c r="M398" s="38">
        <v>300</v>
      </c>
    </row>
    <row r="399" spans="1:13" ht="15.75">
      <c r="A399" s="67" t="s">
        <v>396</v>
      </c>
      <c r="B399" s="67" t="s">
        <v>398</v>
      </c>
      <c r="C399" s="68" t="s">
        <v>419</v>
      </c>
      <c r="D399" s="67"/>
      <c r="E399" s="68" t="s">
        <v>425</v>
      </c>
      <c r="F399" s="70" t="s">
        <v>426</v>
      </c>
      <c r="G399" s="36">
        <v>7104</v>
      </c>
      <c r="H399" s="36">
        <v>7701</v>
      </c>
      <c r="I399" s="110">
        <v>7100</v>
      </c>
      <c r="J399" s="36">
        <v>8199</v>
      </c>
      <c r="K399" s="38">
        <v>7100</v>
      </c>
      <c r="L399" s="36">
        <v>8531</v>
      </c>
      <c r="M399" s="38">
        <v>7100</v>
      </c>
    </row>
    <row r="400" spans="1:13" ht="15.75">
      <c r="A400" s="67" t="s">
        <v>396</v>
      </c>
      <c r="B400" s="67" t="s">
        <v>398</v>
      </c>
      <c r="C400" s="68" t="s">
        <v>419</v>
      </c>
      <c r="D400" s="67">
        <v>637015</v>
      </c>
      <c r="E400" s="68" t="s">
        <v>425</v>
      </c>
      <c r="F400" s="70" t="s">
        <v>427</v>
      </c>
      <c r="G400" s="36">
        <v>1062</v>
      </c>
      <c r="H400" s="36">
        <v>1062</v>
      </c>
      <c r="I400" s="110">
        <v>1062</v>
      </c>
      <c r="J400" s="36">
        <v>1062</v>
      </c>
      <c r="K400" s="36">
        <v>1062</v>
      </c>
      <c r="L400" s="36">
        <v>1062</v>
      </c>
      <c r="M400" s="36">
        <v>1062</v>
      </c>
    </row>
    <row r="401" spans="1:13" ht="15.75">
      <c r="A401" s="67" t="s">
        <v>396</v>
      </c>
      <c r="B401" s="67" t="s">
        <v>398</v>
      </c>
      <c r="C401" s="68" t="s">
        <v>235</v>
      </c>
      <c r="D401" s="67">
        <v>644001</v>
      </c>
      <c r="E401" s="68" t="s">
        <v>114</v>
      </c>
      <c r="F401" s="70" t="s">
        <v>428</v>
      </c>
      <c r="G401" s="36">
        <v>56430</v>
      </c>
      <c r="H401" s="36">
        <v>68240</v>
      </c>
      <c r="I401" s="110">
        <v>56400</v>
      </c>
      <c r="J401" s="36">
        <v>68240</v>
      </c>
      <c r="K401" s="38">
        <v>56400</v>
      </c>
      <c r="L401" s="36">
        <v>68240</v>
      </c>
      <c r="M401" s="38">
        <v>56400</v>
      </c>
    </row>
    <row r="402" spans="1:13" ht="18" customHeight="1">
      <c r="A402" s="67"/>
      <c r="B402" s="67" t="s">
        <v>398</v>
      </c>
      <c r="C402" s="71"/>
      <c r="D402" s="67"/>
      <c r="E402" s="68"/>
      <c r="F402" s="70" t="s">
        <v>111</v>
      </c>
      <c r="G402" s="38">
        <f>SUM(G386:G401)</f>
        <v>242084</v>
      </c>
      <c r="H402" s="38">
        <f aca="true" t="shared" si="44" ref="H402:M402">SUM(H386:H401)</f>
        <v>404333</v>
      </c>
      <c r="I402" s="112">
        <f t="shared" si="44"/>
        <v>239079</v>
      </c>
      <c r="J402" s="38">
        <f t="shared" si="44"/>
        <v>431193</v>
      </c>
      <c r="K402" s="38">
        <f t="shared" si="44"/>
        <v>248411</v>
      </c>
      <c r="L402" s="38">
        <f t="shared" si="44"/>
        <v>431612</v>
      </c>
      <c r="M402" s="38">
        <f t="shared" si="44"/>
        <v>251961</v>
      </c>
    </row>
    <row r="403" spans="1:14" s="33" customFormat="1" ht="49.5">
      <c r="A403" s="51" t="s">
        <v>396</v>
      </c>
      <c r="B403" s="51" t="s">
        <v>429</v>
      </c>
      <c r="C403" s="71"/>
      <c r="D403" s="51"/>
      <c r="E403" s="68"/>
      <c r="F403" s="76" t="s">
        <v>430</v>
      </c>
      <c r="G403" s="42"/>
      <c r="H403" s="36"/>
      <c r="I403" s="110"/>
      <c r="J403" s="36"/>
      <c r="K403" s="49"/>
      <c r="L403" s="95"/>
      <c r="M403" s="49"/>
      <c r="N403" s="209"/>
    </row>
    <row r="404" spans="1:13" ht="31.5">
      <c r="A404" s="67" t="s">
        <v>396</v>
      </c>
      <c r="B404" s="67" t="s">
        <v>429</v>
      </c>
      <c r="C404" s="71" t="s">
        <v>419</v>
      </c>
      <c r="D404" s="67">
        <v>642001</v>
      </c>
      <c r="E404" s="68" t="s">
        <v>114</v>
      </c>
      <c r="F404" s="70" t="s">
        <v>431</v>
      </c>
      <c r="G404" s="36">
        <v>1660</v>
      </c>
      <c r="H404" s="36">
        <v>4316</v>
      </c>
      <c r="I404" s="110">
        <v>1660</v>
      </c>
      <c r="J404" s="36">
        <v>4980</v>
      </c>
      <c r="K404" s="38">
        <v>1660</v>
      </c>
      <c r="L404" s="93">
        <v>5643</v>
      </c>
      <c r="M404" s="38">
        <v>1660</v>
      </c>
    </row>
    <row r="405" spans="1:13" ht="31.5">
      <c r="A405" s="67" t="s">
        <v>396</v>
      </c>
      <c r="B405" s="67" t="s">
        <v>429</v>
      </c>
      <c r="C405" s="71" t="s">
        <v>419</v>
      </c>
      <c r="D405" s="67">
        <v>642001</v>
      </c>
      <c r="E405" s="68" t="s">
        <v>381</v>
      </c>
      <c r="F405" s="70" t="s">
        <v>432</v>
      </c>
      <c r="G405" s="36">
        <v>3319</v>
      </c>
      <c r="H405" s="36">
        <v>4980</v>
      </c>
      <c r="I405" s="110">
        <v>3320</v>
      </c>
      <c r="J405" s="93">
        <v>5643</v>
      </c>
      <c r="K405" s="38">
        <v>3320</v>
      </c>
      <c r="L405" s="93">
        <v>5643</v>
      </c>
      <c r="M405" s="38">
        <v>3320</v>
      </c>
    </row>
    <row r="406" spans="1:14" s="12" customFormat="1" ht="15.75">
      <c r="A406" s="169"/>
      <c r="B406" s="169"/>
      <c r="C406" s="183"/>
      <c r="D406" s="169"/>
      <c r="E406" s="170"/>
      <c r="F406" s="171"/>
      <c r="G406" s="172"/>
      <c r="H406" s="172"/>
      <c r="I406" s="172"/>
      <c r="J406" s="181"/>
      <c r="K406" s="179"/>
      <c r="L406" s="181"/>
      <c r="M406" s="179"/>
      <c r="N406" s="31"/>
    </row>
    <row r="407" spans="1:14" s="12" customFormat="1" ht="15.75">
      <c r="A407" s="141"/>
      <c r="B407" s="141"/>
      <c r="C407" s="157"/>
      <c r="D407" s="141"/>
      <c r="E407" s="142"/>
      <c r="F407" s="128"/>
      <c r="G407" s="127"/>
      <c r="H407" s="127"/>
      <c r="I407" s="127"/>
      <c r="J407" s="159"/>
      <c r="K407" s="143"/>
      <c r="L407" s="159"/>
      <c r="M407" s="143"/>
      <c r="N407" s="31"/>
    </row>
    <row r="408" spans="1:14" s="12" customFormat="1" ht="15.75">
      <c r="A408" s="141"/>
      <c r="B408" s="141"/>
      <c r="C408" s="157"/>
      <c r="D408" s="141"/>
      <c r="E408" s="142"/>
      <c r="F408" s="128"/>
      <c r="G408" s="127"/>
      <c r="H408" s="127"/>
      <c r="I408" s="127"/>
      <c r="J408" s="159"/>
      <c r="K408" s="143"/>
      <c r="L408" s="159"/>
      <c r="M408" s="143"/>
      <c r="N408" s="31"/>
    </row>
    <row r="409" spans="1:14" s="11" customFormat="1" ht="56.25" customHeight="1">
      <c r="A409" s="90" t="s">
        <v>99</v>
      </c>
      <c r="B409" s="90" t="s">
        <v>100</v>
      </c>
      <c r="C409" s="90" t="s">
        <v>101</v>
      </c>
      <c r="D409" s="90" t="s">
        <v>772</v>
      </c>
      <c r="E409" s="90" t="s">
        <v>102</v>
      </c>
      <c r="F409" s="90" t="s">
        <v>103</v>
      </c>
      <c r="G409" s="184" t="s">
        <v>601</v>
      </c>
      <c r="H409" s="90" t="s">
        <v>602</v>
      </c>
      <c r="I409" s="105" t="s">
        <v>603</v>
      </c>
      <c r="J409" s="90" t="s">
        <v>604</v>
      </c>
      <c r="K409" s="90" t="s">
        <v>605</v>
      </c>
      <c r="L409" s="90" t="s">
        <v>606</v>
      </c>
      <c r="M409" s="90" t="s">
        <v>607</v>
      </c>
      <c r="N409" s="213"/>
    </row>
    <row r="410" spans="1:13" ht="15.75">
      <c r="A410" s="67" t="s">
        <v>396</v>
      </c>
      <c r="B410" s="67" t="s">
        <v>429</v>
      </c>
      <c r="C410" s="71" t="s">
        <v>419</v>
      </c>
      <c r="D410" s="67">
        <v>642010</v>
      </c>
      <c r="E410" s="68" t="s">
        <v>433</v>
      </c>
      <c r="F410" s="70" t="s">
        <v>434</v>
      </c>
      <c r="G410" s="36">
        <v>332</v>
      </c>
      <c r="H410" s="36">
        <v>498</v>
      </c>
      <c r="I410" s="110">
        <v>330</v>
      </c>
      <c r="J410" s="36">
        <v>498</v>
      </c>
      <c r="K410" s="38">
        <v>330</v>
      </c>
      <c r="L410" s="36">
        <v>498</v>
      </c>
      <c r="M410" s="38">
        <v>330</v>
      </c>
    </row>
    <row r="411" spans="1:13" ht="31.5">
      <c r="A411" s="67" t="s">
        <v>396</v>
      </c>
      <c r="B411" s="67" t="s">
        <v>429</v>
      </c>
      <c r="C411" s="71" t="s">
        <v>400</v>
      </c>
      <c r="D411" s="67">
        <v>642001</v>
      </c>
      <c r="E411" s="68" t="s">
        <v>435</v>
      </c>
      <c r="F411" s="70" t="s">
        <v>436</v>
      </c>
      <c r="G411" s="36">
        <v>332</v>
      </c>
      <c r="H411" s="36">
        <v>1162</v>
      </c>
      <c r="I411" s="110">
        <v>330</v>
      </c>
      <c r="J411" s="36">
        <v>1162</v>
      </c>
      <c r="K411" s="38">
        <v>330</v>
      </c>
      <c r="L411" s="36">
        <v>1162</v>
      </c>
      <c r="M411" s="38">
        <v>330</v>
      </c>
    </row>
    <row r="412" spans="1:13" ht="15.75">
      <c r="A412" s="67"/>
      <c r="B412" s="67" t="s">
        <v>429</v>
      </c>
      <c r="C412" s="71"/>
      <c r="D412" s="67"/>
      <c r="E412" s="68"/>
      <c r="F412" s="70" t="s">
        <v>111</v>
      </c>
      <c r="G412" s="38">
        <f>SUM(G404:G411)</f>
        <v>5643</v>
      </c>
      <c r="H412" s="38">
        <f aca="true" t="shared" si="45" ref="H412:M412">SUM(H404:H411)</f>
        <v>10956</v>
      </c>
      <c r="I412" s="112">
        <f t="shared" si="45"/>
        <v>5640</v>
      </c>
      <c r="J412" s="38">
        <f t="shared" si="45"/>
        <v>12283</v>
      </c>
      <c r="K412" s="38">
        <f t="shared" si="45"/>
        <v>5640</v>
      </c>
      <c r="L412" s="38">
        <f t="shared" si="45"/>
        <v>12946</v>
      </c>
      <c r="M412" s="38">
        <f t="shared" si="45"/>
        <v>5640</v>
      </c>
    </row>
    <row r="413" spans="1:14" s="33" customFormat="1" ht="33">
      <c r="A413" s="51" t="s">
        <v>396</v>
      </c>
      <c r="B413" s="51" t="s">
        <v>437</v>
      </c>
      <c r="C413" s="71"/>
      <c r="D413" s="51"/>
      <c r="E413" s="68"/>
      <c r="F413" s="76" t="s">
        <v>438</v>
      </c>
      <c r="G413" s="42"/>
      <c r="H413" s="36"/>
      <c r="I413" s="110"/>
      <c r="J413" s="36"/>
      <c r="K413" s="49"/>
      <c r="L413" s="95"/>
      <c r="M413" s="49"/>
      <c r="N413" s="209"/>
    </row>
    <row r="414" spans="1:13" ht="30">
      <c r="A414" s="67" t="s">
        <v>396</v>
      </c>
      <c r="B414" s="67" t="s">
        <v>437</v>
      </c>
      <c r="C414" s="68" t="s">
        <v>400</v>
      </c>
      <c r="D414" s="67">
        <v>641001</v>
      </c>
      <c r="E414" s="73" t="s">
        <v>439</v>
      </c>
      <c r="F414" s="70" t="s">
        <v>440</v>
      </c>
      <c r="G414" s="36">
        <v>2224</v>
      </c>
      <c r="H414" s="36"/>
      <c r="I414" s="110"/>
      <c r="J414" s="36"/>
      <c r="K414" s="38"/>
      <c r="L414" s="93"/>
      <c r="M414" s="38"/>
    </row>
    <row r="415" spans="1:13" ht="31.5">
      <c r="A415" s="67" t="s">
        <v>396</v>
      </c>
      <c r="B415" s="67" t="s">
        <v>437</v>
      </c>
      <c r="C415" s="68" t="s">
        <v>400</v>
      </c>
      <c r="D415" s="67">
        <v>641001</v>
      </c>
      <c r="E415" s="82" t="s">
        <v>736</v>
      </c>
      <c r="F415" s="70" t="s">
        <v>737</v>
      </c>
      <c r="G415" s="36"/>
      <c r="H415" s="36">
        <v>21576</v>
      </c>
      <c r="I415" s="110"/>
      <c r="J415" s="36"/>
      <c r="K415" s="38"/>
      <c r="L415" s="93"/>
      <c r="M415" s="38"/>
    </row>
    <row r="416" spans="1:13" ht="31.5">
      <c r="A416" s="67" t="s">
        <v>396</v>
      </c>
      <c r="B416" s="67" t="s">
        <v>437</v>
      </c>
      <c r="C416" s="68" t="s">
        <v>400</v>
      </c>
      <c r="D416" s="67">
        <v>641001</v>
      </c>
      <c r="E416" s="82" t="s">
        <v>736</v>
      </c>
      <c r="F416" s="70" t="s">
        <v>738</v>
      </c>
      <c r="G416" s="36"/>
      <c r="H416" s="36">
        <v>6639</v>
      </c>
      <c r="I416" s="110"/>
      <c r="J416" s="36"/>
      <c r="K416" s="38"/>
      <c r="L416" s="93"/>
      <c r="M416" s="38"/>
    </row>
    <row r="417" spans="1:14" s="28" customFormat="1" ht="31.5">
      <c r="A417" s="67" t="s">
        <v>396</v>
      </c>
      <c r="B417" s="67" t="s">
        <v>437</v>
      </c>
      <c r="C417" s="68" t="s">
        <v>400</v>
      </c>
      <c r="D417" s="67">
        <v>641001</v>
      </c>
      <c r="E417" s="82" t="s">
        <v>441</v>
      </c>
      <c r="F417" s="70" t="s">
        <v>739</v>
      </c>
      <c r="G417" s="36">
        <v>9958</v>
      </c>
      <c r="H417" s="36">
        <v>21908</v>
      </c>
      <c r="I417" s="110">
        <v>12050</v>
      </c>
      <c r="J417" s="36">
        <v>16597</v>
      </c>
      <c r="K417" s="38">
        <v>13000</v>
      </c>
      <c r="L417" s="93">
        <v>17000</v>
      </c>
      <c r="M417" s="38">
        <v>13500</v>
      </c>
      <c r="N417" s="31"/>
    </row>
    <row r="418" spans="1:13" ht="15.75">
      <c r="A418" s="67"/>
      <c r="B418" s="67" t="s">
        <v>437</v>
      </c>
      <c r="C418" s="71"/>
      <c r="D418" s="67"/>
      <c r="E418" s="68"/>
      <c r="F418" s="70" t="s">
        <v>111</v>
      </c>
      <c r="G418" s="36">
        <f>SUM(G414:G417)</f>
        <v>12182</v>
      </c>
      <c r="H418" s="36">
        <f aca="true" t="shared" si="46" ref="H418:M418">SUM(H414:H417)</f>
        <v>50123</v>
      </c>
      <c r="I418" s="110">
        <f t="shared" si="46"/>
        <v>12050</v>
      </c>
      <c r="J418" s="36">
        <f t="shared" si="46"/>
        <v>16597</v>
      </c>
      <c r="K418" s="36">
        <f t="shared" si="46"/>
        <v>13000</v>
      </c>
      <c r="L418" s="36">
        <f t="shared" si="46"/>
        <v>17000</v>
      </c>
      <c r="M418" s="36">
        <f t="shared" si="46"/>
        <v>13500</v>
      </c>
    </row>
    <row r="419" spans="1:14" s="33" customFormat="1" ht="33">
      <c r="A419" s="51" t="s">
        <v>396</v>
      </c>
      <c r="B419" s="51" t="s">
        <v>442</v>
      </c>
      <c r="C419" s="71"/>
      <c r="D419" s="51"/>
      <c r="E419" s="68"/>
      <c r="F419" s="76" t="s">
        <v>632</v>
      </c>
      <c r="G419" s="42"/>
      <c r="H419" s="36"/>
      <c r="I419" s="110"/>
      <c r="J419" s="36"/>
      <c r="K419" s="49"/>
      <c r="L419" s="93"/>
      <c r="M419" s="49"/>
      <c r="N419" s="209"/>
    </row>
    <row r="420" spans="1:13" ht="15.75">
      <c r="A420" s="67" t="s">
        <v>396</v>
      </c>
      <c r="B420" s="67" t="s">
        <v>442</v>
      </c>
      <c r="C420" s="71" t="s">
        <v>302</v>
      </c>
      <c r="D420" s="67"/>
      <c r="E420" s="68" t="s">
        <v>114</v>
      </c>
      <c r="F420" s="70" t="s">
        <v>443</v>
      </c>
      <c r="G420" s="36">
        <v>7801</v>
      </c>
      <c r="H420" s="36">
        <v>7003</v>
      </c>
      <c r="I420" s="110">
        <v>7534</v>
      </c>
      <c r="J420" s="36">
        <v>7567</v>
      </c>
      <c r="K420" s="36">
        <v>7567</v>
      </c>
      <c r="L420" s="36">
        <v>7567</v>
      </c>
      <c r="M420" s="36">
        <v>7567</v>
      </c>
    </row>
    <row r="421" spans="1:13" ht="15.75">
      <c r="A421" s="67" t="s">
        <v>396</v>
      </c>
      <c r="B421" s="67" t="s">
        <v>442</v>
      </c>
      <c r="C421" s="71" t="s">
        <v>302</v>
      </c>
      <c r="D421" s="67">
        <v>635006</v>
      </c>
      <c r="E421" s="68" t="s">
        <v>114</v>
      </c>
      <c r="F421" s="70" t="s">
        <v>633</v>
      </c>
      <c r="G421" s="36"/>
      <c r="H421" s="36">
        <v>3320</v>
      </c>
      <c r="I421" s="110"/>
      <c r="J421" s="36">
        <v>3320</v>
      </c>
      <c r="K421" s="38"/>
      <c r="L421" s="36">
        <v>3320</v>
      </c>
      <c r="M421" s="38"/>
    </row>
    <row r="422" spans="1:13" ht="31.5">
      <c r="A422" s="67" t="s">
        <v>396</v>
      </c>
      <c r="B422" s="67" t="s">
        <v>442</v>
      </c>
      <c r="C422" s="71" t="s">
        <v>302</v>
      </c>
      <c r="D422" s="67">
        <v>635006</v>
      </c>
      <c r="E422" s="73" t="s">
        <v>444</v>
      </c>
      <c r="F422" s="70" t="s">
        <v>445</v>
      </c>
      <c r="G422" s="36">
        <v>16597</v>
      </c>
      <c r="H422" s="36"/>
      <c r="I422" s="110"/>
      <c r="J422" s="36"/>
      <c r="K422" s="38"/>
      <c r="L422" s="93"/>
      <c r="M422" s="38"/>
    </row>
    <row r="423" spans="1:13" ht="47.25">
      <c r="A423" s="67" t="s">
        <v>396</v>
      </c>
      <c r="B423" s="67" t="s">
        <v>442</v>
      </c>
      <c r="C423" s="71" t="s">
        <v>302</v>
      </c>
      <c r="D423" s="67">
        <v>635006</v>
      </c>
      <c r="E423" s="73" t="s">
        <v>444</v>
      </c>
      <c r="F423" s="70" t="s">
        <v>446</v>
      </c>
      <c r="G423" s="36">
        <v>6543</v>
      </c>
      <c r="H423" s="36"/>
      <c r="I423" s="110"/>
      <c r="J423" s="36"/>
      <c r="K423" s="38"/>
      <c r="L423" s="93"/>
      <c r="M423" s="38"/>
    </row>
    <row r="424" spans="1:13" ht="31.5">
      <c r="A424" s="67" t="s">
        <v>396</v>
      </c>
      <c r="B424" s="67" t="s">
        <v>442</v>
      </c>
      <c r="C424" s="71" t="s">
        <v>302</v>
      </c>
      <c r="D424" s="67">
        <v>717002</v>
      </c>
      <c r="E424" s="73" t="s">
        <v>447</v>
      </c>
      <c r="F424" s="70" t="s">
        <v>448</v>
      </c>
      <c r="G424" s="36">
        <v>996</v>
      </c>
      <c r="H424" s="36">
        <v>883</v>
      </c>
      <c r="I424" s="110">
        <v>883</v>
      </c>
      <c r="J424" s="36"/>
      <c r="K424" s="38"/>
      <c r="L424" s="93"/>
      <c r="M424" s="38"/>
    </row>
    <row r="425" spans="1:13" ht="31.5">
      <c r="A425" s="67" t="s">
        <v>396</v>
      </c>
      <c r="B425" s="67" t="s">
        <v>442</v>
      </c>
      <c r="C425" s="71" t="s">
        <v>302</v>
      </c>
      <c r="D425" s="67">
        <v>717002</v>
      </c>
      <c r="E425" s="73" t="s">
        <v>447</v>
      </c>
      <c r="F425" s="70" t="s">
        <v>449</v>
      </c>
      <c r="G425" s="36">
        <v>8830</v>
      </c>
      <c r="H425" s="36">
        <v>8830</v>
      </c>
      <c r="I425" s="110">
        <v>8830</v>
      </c>
      <c r="J425" s="36"/>
      <c r="K425" s="38"/>
      <c r="L425" s="93"/>
      <c r="M425" s="38"/>
    </row>
    <row r="426" spans="1:13" ht="31.5">
      <c r="A426" s="67" t="s">
        <v>396</v>
      </c>
      <c r="B426" s="67" t="s">
        <v>442</v>
      </c>
      <c r="C426" s="71" t="s">
        <v>302</v>
      </c>
      <c r="D426" s="67">
        <v>635006</v>
      </c>
      <c r="E426" s="73" t="s">
        <v>675</v>
      </c>
      <c r="F426" s="70" t="s">
        <v>676</v>
      </c>
      <c r="G426" s="36">
        <v>15000</v>
      </c>
      <c r="H426" s="36"/>
      <c r="I426" s="110"/>
      <c r="J426" s="36"/>
      <c r="K426" s="38"/>
      <c r="L426" s="93"/>
      <c r="M426" s="38"/>
    </row>
    <row r="427" spans="1:13" ht="15.75">
      <c r="A427" s="67" t="s">
        <v>396</v>
      </c>
      <c r="B427" s="67" t="s">
        <v>442</v>
      </c>
      <c r="C427" s="71" t="s">
        <v>744</v>
      </c>
      <c r="D427" s="67">
        <v>635006</v>
      </c>
      <c r="E427" s="73" t="s">
        <v>745</v>
      </c>
      <c r="F427" s="70" t="s">
        <v>746</v>
      </c>
      <c r="G427" s="36"/>
      <c r="H427" s="36">
        <v>33</v>
      </c>
      <c r="I427" s="110">
        <v>33</v>
      </c>
      <c r="J427" s="36"/>
      <c r="K427" s="38"/>
      <c r="L427" s="93"/>
      <c r="M427" s="38"/>
    </row>
    <row r="428" spans="1:13" ht="31.5">
      <c r="A428" s="67" t="s">
        <v>396</v>
      </c>
      <c r="B428" s="67" t="s">
        <v>442</v>
      </c>
      <c r="C428" s="71" t="s">
        <v>302</v>
      </c>
      <c r="D428" s="67">
        <v>635006</v>
      </c>
      <c r="E428" s="73" t="s">
        <v>677</v>
      </c>
      <c r="F428" s="70" t="s">
        <v>678</v>
      </c>
      <c r="G428" s="36">
        <v>1327</v>
      </c>
      <c r="H428" s="36"/>
      <c r="I428" s="110"/>
      <c r="J428" s="36"/>
      <c r="K428" s="38"/>
      <c r="L428" s="93"/>
      <c r="M428" s="38"/>
    </row>
    <row r="429" spans="1:13" ht="15.75">
      <c r="A429" s="67"/>
      <c r="B429" s="67" t="s">
        <v>442</v>
      </c>
      <c r="C429" s="71"/>
      <c r="D429" s="67"/>
      <c r="E429" s="68"/>
      <c r="F429" s="70" t="s">
        <v>111</v>
      </c>
      <c r="G429" s="36">
        <f>SUM(G420:G428)</f>
        <v>57094</v>
      </c>
      <c r="H429" s="36">
        <f aca="true" t="shared" si="47" ref="H429:M429">SUM(H420:H428)</f>
        <v>20069</v>
      </c>
      <c r="I429" s="110">
        <f t="shared" si="47"/>
        <v>17280</v>
      </c>
      <c r="J429" s="36">
        <f t="shared" si="47"/>
        <v>10887</v>
      </c>
      <c r="K429" s="36">
        <f t="shared" si="47"/>
        <v>7567</v>
      </c>
      <c r="L429" s="36">
        <f t="shared" si="47"/>
        <v>10887</v>
      </c>
      <c r="M429" s="36">
        <f t="shared" si="47"/>
        <v>7567</v>
      </c>
    </row>
    <row r="430" spans="1:14" s="33" customFormat="1" ht="33">
      <c r="A430" s="51" t="s">
        <v>396</v>
      </c>
      <c r="B430" s="51" t="s">
        <v>450</v>
      </c>
      <c r="C430" s="71"/>
      <c r="D430" s="51"/>
      <c r="E430" s="68"/>
      <c r="F430" s="76" t="s">
        <v>451</v>
      </c>
      <c r="G430" s="42"/>
      <c r="H430" s="36"/>
      <c r="I430" s="110"/>
      <c r="J430" s="36"/>
      <c r="K430" s="49"/>
      <c r="L430" s="95"/>
      <c r="M430" s="49"/>
      <c r="N430" s="209"/>
    </row>
    <row r="431" spans="1:13" ht="31.5">
      <c r="A431" s="67" t="s">
        <v>396</v>
      </c>
      <c r="B431" s="67" t="s">
        <v>450</v>
      </c>
      <c r="C431" s="71" t="s">
        <v>419</v>
      </c>
      <c r="D431" s="67"/>
      <c r="E431" s="68" t="s">
        <v>452</v>
      </c>
      <c r="F431" s="70" t="s">
        <v>453</v>
      </c>
      <c r="G431" s="36">
        <v>7303</v>
      </c>
      <c r="H431" s="36">
        <v>7302</v>
      </c>
      <c r="I431" s="110">
        <v>5000</v>
      </c>
      <c r="J431" s="36">
        <v>8298</v>
      </c>
      <c r="K431" s="38">
        <v>7000</v>
      </c>
      <c r="L431" s="36">
        <v>8298</v>
      </c>
      <c r="M431" s="38">
        <v>7200</v>
      </c>
    </row>
    <row r="432" spans="1:13" ht="31.5">
      <c r="A432" s="67" t="s">
        <v>396</v>
      </c>
      <c r="B432" s="67" t="s">
        <v>450</v>
      </c>
      <c r="C432" s="71" t="s">
        <v>419</v>
      </c>
      <c r="D432" s="67"/>
      <c r="E432" s="68" t="s">
        <v>454</v>
      </c>
      <c r="F432" s="70" t="s">
        <v>455</v>
      </c>
      <c r="G432" s="36">
        <v>8298</v>
      </c>
      <c r="H432" s="36">
        <v>8298</v>
      </c>
      <c r="I432" s="110">
        <v>3500</v>
      </c>
      <c r="J432" s="36">
        <v>8298</v>
      </c>
      <c r="K432" s="38">
        <v>6500</v>
      </c>
      <c r="L432" s="36">
        <v>8298</v>
      </c>
      <c r="M432" s="38">
        <v>6500</v>
      </c>
    </row>
    <row r="433" spans="1:13" ht="31.5">
      <c r="A433" s="67" t="s">
        <v>396</v>
      </c>
      <c r="B433" s="67" t="s">
        <v>450</v>
      </c>
      <c r="C433" s="71" t="s">
        <v>419</v>
      </c>
      <c r="D433" s="67">
        <v>633006</v>
      </c>
      <c r="E433" s="68" t="s">
        <v>456</v>
      </c>
      <c r="F433" s="70" t="s">
        <v>457</v>
      </c>
      <c r="G433" s="36">
        <v>3651</v>
      </c>
      <c r="H433" s="36">
        <v>7000</v>
      </c>
      <c r="I433" s="110">
        <v>4000</v>
      </c>
      <c r="J433" s="36">
        <v>3319</v>
      </c>
      <c r="K433" s="36">
        <v>3319</v>
      </c>
      <c r="L433" s="36">
        <v>3319</v>
      </c>
      <c r="M433" s="36">
        <v>3319</v>
      </c>
    </row>
    <row r="434" spans="1:14" s="12" customFormat="1" ht="15.75">
      <c r="A434" s="169"/>
      <c r="B434" s="169"/>
      <c r="C434" s="183"/>
      <c r="D434" s="169"/>
      <c r="E434" s="170"/>
      <c r="F434" s="171"/>
      <c r="G434" s="172"/>
      <c r="H434" s="172"/>
      <c r="I434" s="172"/>
      <c r="J434" s="172"/>
      <c r="K434" s="172"/>
      <c r="L434" s="172"/>
      <c r="M434" s="172"/>
      <c r="N434" s="31"/>
    </row>
    <row r="435" spans="1:14" s="12" customFormat="1" ht="15.75">
      <c r="A435" s="141"/>
      <c r="B435" s="141"/>
      <c r="C435" s="157"/>
      <c r="D435" s="141"/>
      <c r="E435" s="142"/>
      <c r="F435" s="128"/>
      <c r="G435" s="127"/>
      <c r="H435" s="127"/>
      <c r="I435" s="127"/>
      <c r="J435" s="127"/>
      <c r="K435" s="127"/>
      <c r="L435" s="127"/>
      <c r="M435" s="127"/>
      <c r="N435" s="31"/>
    </row>
    <row r="436" spans="1:14" s="12" customFormat="1" ht="15.75">
      <c r="A436" s="141"/>
      <c r="B436" s="141"/>
      <c r="C436" s="157"/>
      <c r="D436" s="141"/>
      <c r="E436" s="142"/>
      <c r="F436" s="128"/>
      <c r="G436" s="127"/>
      <c r="H436" s="127"/>
      <c r="I436" s="127"/>
      <c r="J436" s="127"/>
      <c r="K436" s="127"/>
      <c r="L436" s="127"/>
      <c r="M436" s="127"/>
      <c r="N436" s="31"/>
    </row>
    <row r="437" spans="1:14" s="12" customFormat="1" ht="15.75">
      <c r="A437" s="141"/>
      <c r="B437" s="141"/>
      <c r="C437" s="157"/>
      <c r="D437" s="141"/>
      <c r="E437" s="142"/>
      <c r="F437" s="128"/>
      <c r="G437" s="127"/>
      <c r="H437" s="127"/>
      <c r="I437" s="127"/>
      <c r="J437" s="127"/>
      <c r="K437" s="127"/>
      <c r="L437" s="127"/>
      <c r="M437" s="127"/>
      <c r="N437" s="31"/>
    </row>
    <row r="438" spans="1:14" s="12" customFormat="1" ht="15.75">
      <c r="A438" s="141"/>
      <c r="B438" s="141"/>
      <c r="C438" s="157"/>
      <c r="D438" s="141"/>
      <c r="E438" s="142"/>
      <c r="F438" s="128"/>
      <c r="G438" s="127"/>
      <c r="H438" s="127"/>
      <c r="I438" s="127"/>
      <c r="J438" s="127"/>
      <c r="K438" s="127"/>
      <c r="L438" s="127"/>
      <c r="M438" s="127"/>
      <c r="N438" s="31"/>
    </row>
    <row r="439" spans="1:14" s="11" customFormat="1" ht="56.25" customHeight="1">
      <c r="A439" s="90" t="s">
        <v>99</v>
      </c>
      <c r="B439" s="90" t="s">
        <v>100</v>
      </c>
      <c r="C439" s="90" t="s">
        <v>101</v>
      </c>
      <c r="D439" s="90" t="s">
        <v>772</v>
      </c>
      <c r="E439" s="90" t="s">
        <v>102</v>
      </c>
      <c r="F439" s="90" t="s">
        <v>103</v>
      </c>
      <c r="G439" s="184" t="s">
        <v>601</v>
      </c>
      <c r="H439" s="90" t="s">
        <v>602</v>
      </c>
      <c r="I439" s="105" t="s">
        <v>603</v>
      </c>
      <c r="J439" s="90" t="s">
        <v>604</v>
      </c>
      <c r="K439" s="90" t="s">
        <v>605</v>
      </c>
      <c r="L439" s="90" t="s">
        <v>606</v>
      </c>
      <c r="M439" s="90" t="s">
        <v>607</v>
      </c>
      <c r="N439" s="213"/>
    </row>
    <row r="440" spans="1:14" ht="47.25">
      <c r="A440" s="67" t="s">
        <v>396</v>
      </c>
      <c r="B440" s="67" t="s">
        <v>450</v>
      </c>
      <c r="C440" s="71" t="s">
        <v>419</v>
      </c>
      <c r="D440" s="67">
        <v>633006</v>
      </c>
      <c r="E440" s="68" t="s">
        <v>458</v>
      </c>
      <c r="F440" s="70" t="s">
        <v>459</v>
      </c>
      <c r="G440" s="36">
        <v>166</v>
      </c>
      <c r="H440" s="36">
        <v>300</v>
      </c>
      <c r="I440" s="110"/>
      <c r="J440" s="217"/>
      <c r="K440" s="191"/>
      <c r="L440" s="218"/>
      <c r="M440" s="191"/>
      <c r="N440" s="216"/>
    </row>
    <row r="441" spans="1:14" ht="31.5">
      <c r="A441" s="67" t="s">
        <v>396</v>
      </c>
      <c r="B441" s="67" t="s">
        <v>450</v>
      </c>
      <c r="C441" s="71" t="s">
        <v>419</v>
      </c>
      <c r="D441" s="67">
        <v>637004</v>
      </c>
      <c r="E441" s="68" t="s">
        <v>460</v>
      </c>
      <c r="F441" s="70" t="s">
        <v>461</v>
      </c>
      <c r="G441" s="36">
        <v>4548</v>
      </c>
      <c r="H441" s="36" t="s">
        <v>25</v>
      </c>
      <c r="I441" s="110"/>
      <c r="J441" s="217"/>
      <c r="K441" s="191"/>
      <c r="L441" s="218"/>
      <c r="M441" s="191"/>
      <c r="N441" s="216"/>
    </row>
    <row r="442" spans="1:14" ht="47.25">
      <c r="A442" s="67"/>
      <c r="B442" s="67" t="s">
        <v>450</v>
      </c>
      <c r="C442" s="71" t="s">
        <v>419</v>
      </c>
      <c r="D442" s="67">
        <v>637004</v>
      </c>
      <c r="E442" s="68"/>
      <c r="F442" s="70" t="s">
        <v>625</v>
      </c>
      <c r="G442" s="36"/>
      <c r="H442" s="52" t="s">
        <v>743</v>
      </c>
      <c r="I442" s="110"/>
      <c r="J442" s="217"/>
      <c r="K442" s="191"/>
      <c r="L442" s="218"/>
      <c r="M442" s="191"/>
      <c r="N442" s="216"/>
    </row>
    <row r="443" spans="1:14" ht="31.5">
      <c r="A443" s="67"/>
      <c r="B443" s="67" t="s">
        <v>450</v>
      </c>
      <c r="C443" s="71" t="s">
        <v>419</v>
      </c>
      <c r="D443" s="67">
        <v>637004</v>
      </c>
      <c r="E443" s="68"/>
      <c r="F443" s="70" t="s">
        <v>626</v>
      </c>
      <c r="G443" s="36"/>
      <c r="H443" s="52" t="s">
        <v>743</v>
      </c>
      <c r="I443" s="110"/>
      <c r="J443" s="217"/>
      <c r="K443" s="191"/>
      <c r="L443" s="218"/>
      <c r="M443" s="191"/>
      <c r="N443" s="216"/>
    </row>
    <row r="444" spans="1:14" ht="15.75">
      <c r="A444" s="67"/>
      <c r="B444" s="67" t="s">
        <v>450</v>
      </c>
      <c r="C444" s="71"/>
      <c r="D444" s="67"/>
      <c r="E444" s="68"/>
      <c r="F444" s="70" t="s">
        <v>111</v>
      </c>
      <c r="G444" s="36">
        <f aca="true" t="shared" si="48" ref="G444:M444">SUM(G431:G441)</f>
        <v>23966</v>
      </c>
      <c r="H444" s="36">
        <f t="shared" si="48"/>
        <v>22900</v>
      </c>
      <c r="I444" s="110">
        <f t="shared" si="48"/>
        <v>12500</v>
      </c>
      <c r="J444" s="217">
        <f t="shared" si="48"/>
        <v>19915</v>
      </c>
      <c r="K444" s="217">
        <f t="shared" si="48"/>
        <v>16819</v>
      </c>
      <c r="L444" s="217">
        <f t="shared" si="48"/>
        <v>19915</v>
      </c>
      <c r="M444" s="217">
        <f t="shared" si="48"/>
        <v>17019</v>
      </c>
      <c r="N444" s="216"/>
    </row>
    <row r="445" spans="1:14" s="33" customFormat="1" ht="16.5">
      <c r="A445" s="51" t="s">
        <v>396</v>
      </c>
      <c r="B445" s="51" t="s">
        <v>462</v>
      </c>
      <c r="C445" s="71"/>
      <c r="D445" s="51"/>
      <c r="E445" s="68"/>
      <c r="F445" s="76" t="s">
        <v>463</v>
      </c>
      <c r="G445" s="42"/>
      <c r="H445" s="36"/>
      <c r="I445" s="110"/>
      <c r="J445" s="217"/>
      <c r="K445" s="49"/>
      <c r="L445" s="95"/>
      <c r="M445" s="49"/>
      <c r="N445" s="209"/>
    </row>
    <row r="446" spans="1:13" ht="15.75">
      <c r="A446" s="67" t="s">
        <v>396</v>
      </c>
      <c r="B446" s="67" t="s">
        <v>462</v>
      </c>
      <c r="C446" s="68" t="s">
        <v>464</v>
      </c>
      <c r="D446" s="67"/>
      <c r="E446" s="68"/>
      <c r="F446" s="70" t="s">
        <v>465</v>
      </c>
      <c r="G446" s="36">
        <v>13278</v>
      </c>
      <c r="H446" s="36"/>
      <c r="I446" s="110">
        <v>15000</v>
      </c>
      <c r="J446" s="36"/>
      <c r="K446" s="38">
        <v>15000</v>
      </c>
      <c r="L446" s="93"/>
      <c r="M446" s="38">
        <v>15000</v>
      </c>
    </row>
    <row r="447" spans="1:13" ht="15.75">
      <c r="A447" s="67"/>
      <c r="B447" s="67" t="s">
        <v>462</v>
      </c>
      <c r="C447" s="71"/>
      <c r="D447" s="67"/>
      <c r="E447" s="68"/>
      <c r="F447" s="70" t="s">
        <v>111</v>
      </c>
      <c r="G447" s="38">
        <f>SUM(G446)</f>
        <v>13278</v>
      </c>
      <c r="H447" s="38">
        <f aca="true" t="shared" si="49" ref="H447:M447">SUM(H446)</f>
        <v>0</v>
      </c>
      <c r="I447" s="112">
        <f t="shared" si="49"/>
        <v>15000</v>
      </c>
      <c r="J447" s="38">
        <f t="shared" si="49"/>
        <v>0</v>
      </c>
      <c r="K447" s="38">
        <f t="shared" si="49"/>
        <v>15000</v>
      </c>
      <c r="L447" s="38">
        <f t="shared" si="49"/>
        <v>0</v>
      </c>
      <c r="M447" s="38">
        <f t="shared" si="49"/>
        <v>15000</v>
      </c>
    </row>
    <row r="448" spans="1:14" s="35" customFormat="1" ht="15.75">
      <c r="A448" s="51" t="s">
        <v>396</v>
      </c>
      <c r="B448" s="51"/>
      <c r="C448" s="79"/>
      <c r="D448" s="51"/>
      <c r="E448" s="75"/>
      <c r="F448" s="81" t="s">
        <v>20</v>
      </c>
      <c r="G448" s="26">
        <f aca="true" t="shared" si="50" ref="G448:M448">SUM(G447+G444+G429+G418+G412+G402)</f>
        <v>354247</v>
      </c>
      <c r="H448" s="26">
        <f t="shared" si="50"/>
        <v>508381</v>
      </c>
      <c r="I448" s="114">
        <f t="shared" si="50"/>
        <v>301549</v>
      </c>
      <c r="J448" s="26">
        <f t="shared" si="50"/>
        <v>490875</v>
      </c>
      <c r="K448" s="26">
        <f t="shared" si="50"/>
        <v>306437</v>
      </c>
      <c r="L448" s="26">
        <f t="shared" si="50"/>
        <v>492360</v>
      </c>
      <c r="M448" s="26">
        <f t="shared" si="50"/>
        <v>310687</v>
      </c>
      <c r="N448" s="89"/>
    </row>
    <row r="449" spans="1:14" s="29" customFormat="1" ht="16.5" customHeight="1">
      <c r="A449" s="51" t="s">
        <v>466</v>
      </c>
      <c r="B449" s="51"/>
      <c r="C449" s="71"/>
      <c r="D449" s="51"/>
      <c r="E449" s="68"/>
      <c r="F449" s="53" t="s">
        <v>467</v>
      </c>
      <c r="G449" s="41"/>
      <c r="H449" s="15"/>
      <c r="I449" s="110"/>
      <c r="J449" s="15"/>
      <c r="K449" s="215"/>
      <c r="L449" s="91"/>
      <c r="M449" s="215"/>
      <c r="N449" s="208"/>
    </row>
    <row r="450" spans="1:14" s="33" customFormat="1" ht="49.5">
      <c r="A450" s="51">
        <v>10</v>
      </c>
      <c r="B450" s="79" t="s">
        <v>468</v>
      </c>
      <c r="C450" s="71"/>
      <c r="D450" s="79"/>
      <c r="E450" s="68"/>
      <c r="F450" s="76" t="s">
        <v>469</v>
      </c>
      <c r="G450" s="42"/>
      <c r="H450" s="36"/>
      <c r="I450" s="110"/>
      <c r="J450" s="36"/>
      <c r="K450" s="49"/>
      <c r="L450" s="95"/>
      <c r="M450" s="49"/>
      <c r="N450" s="209"/>
    </row>
    <row r="451" spans="1:13" ht="15.75">
      <c r="A451" s="67" t="s">
        <v>466</v>
      </c>
      <c r="B451" s="67" t="s">
        <v>468</v>
      </c>
      <c r="C451" s="68" t="s">
        <v>289</v>
      </c>
      <c r="D451" s="67"/>
      <c r="E451" s="68"/>
      <c r="F451" s="70" t="s">
        <v>472</v>
      </c>
      <c r="G451" s="36">
        <v>2047989</v>
      </c>
      <c r="H451" s="36">
        <v>2296585</v>
      </c>
      <c r="I451" s="110">
        <v>2237247</v>
      </c>
      <c r="J451" s="36">
        <v>2448632</v>
      </c>
      <c r="K451" s="38">
        <v>2323363</v>
      </c>
      <c r="L451" s="36">
        <v>2448632</v>
      </c>
      <c r="M451" s="38">
        <v>2149682</v>
      </c>
    </row>
    <row r="452" spans="1:13" ht="31.5">
      <c r="A452" s="67" t="s">
        <v>466</v>
      </c>
      <c r="B452" s="67" t="s">
        <v>468</v>
      </c>
      <c r="C452" s="68" t="s">
        <v>289</v>
      </c>
      <c r="D452" s="67"/>
      <c r="E452" s="68"/>
      <c r="F452" s="70" t="s">
        <v>473</v>
      </c>
      <c r="G452" s="36">
        <v>35418</v>
      </c>
      <c r="H452" s="36"/>
      <c r="I452" s="110"/>
      <c r="J452" s="36"/>
      <c r="K452" s="38"/>
      <c r="L452" s="36"/>
      <c r="M452" s="38"/>
    </row>
    <row r="453" spans="1:13" ht="15.75">
      <c r="A453" s="67" t="s">
        <v>466</v>
      </c>
      <c r="B453" s="67" t="s">
        <v>468</v>
      </c>
      <c r="C453" s="68" t="s">
        <v>289</v>
      </c>
      <c r="D453" s="67"/>
      <c r="E453" s="68"/>
      <c r="F453" s="70" t="s">
        <v>470</v>
      </c>
      <c r="G453" s="36">
        <v>145954</v>
      </c>
      <c r="H453" s="36"/>
      <c r="I453" s="110"/>
      <c r="J453" s="36"/>
      <c r="K453" s="38"/>
      <c r="L453" s="93"/>
      <c r="M453" s="38"/>
    </row>
    <row r="454" spans="1:13" ht="15.75">
      <c r="A454" s="67" t="s">
        <v>466</v>
      </c>
      <c r="B454" s="67" t="s">
        <v>468</v>
      </c>
      <c r="C454" s="68" t="s">
        <v>289</v>
      </c>
      <c r="D454" s="67"/>
      <c r="E454" s="68"/>
      <c r="F454" s="70" t="s">
        <v>471</v>
      </c>
      <c r="G454" s="36">
        <v>113025</v>
      </c>
      <c r="H454" s="36"/>
      <c r="I454" s="110"/>
      <c r="J454" s="36"/>
      <c r="K454" s="38"/>
      <c r="L454" s="93"/>
      <c r="M454" s="38"/>
    </row>
    <row r="455" spans="1:13" ht="31.5">
      <c r="A455" s="67" t="s">
        <v>466</v>
      </c>
      <c r="B455" s="67" t="s">
        <v>468</v>
      </c>
      <c r="C455" s="68" t="s">
        <v>289</v>
      </c>
      <c r="D455" s="67"/>
      <c r="E455" s="68"/>
      <c r="F455" s="70" t="s">
        <v>723</v>
      </c>
      <c r="H455" s="36">
        <v>301254</v>
      </c>
      <c r="I455" s="110">
        <v>288590</v>
      </c>
      <c r="J455" s="36">
        <v>316535</v>
      </c>
      <c r="K455" s="38">
        <v>300812</v>
      </c>
      <c r="L455" s="36">
        <v>339257</v>
      </c>
      <c r="M455" s="38">
        <v>310573</v>
      </c>
    </row>
    <row r="456" spans="1:13" ht="31.5">
      <c r="A456" s="67" t="s">
        <v>466</v>
      </c>
      <c r="B456" s="67" t="s">
        <v>468</v>
      </c>
      <c r="C456" s="68" t="s">
        <v>289</v>
      </c>
      <c r="D456" s="67"/>
      <c r="E456" s="68"/>
      <c r="F456" s="70" t="s">
        <v>724</v>
      </c>
      <c r="G456" s="36">
        <v>26853</v>
      </c>
      <c r="H456" s="36"/>
      <c r="I456" s="110"/>
      <c r="J456" s="36"/>
      <c r="K456" s="38"/>
      <c r="L456" s="36"/>
      <c r="M456" s="38"/>
    </row>
    <row r="457" spans="1:13" ht="15.75">
      <c r="A457" s="67" t="s">
        <v>466</v>
      </c>
      <c r="B457" s="67" t="s">
        <v>468</v>
      </c>
      <c r="C457" s="68" t="s">
        <v>289</v>
      </c>
      <c r="D457" s="67"/>
      <c r="E457" s="68"/>
      <c r="F457" s="70" t="s">
        <v>474</v>
      </c>
      <c r="G457" s="36">
        <v>0</v>
      </c>
      <c r="H457" s="36"/>
      <c r="I457" s="110"/>
      <c r="J457" s="36"/>
      <c r="K457" s="38"/>
      <c r="L457" s="36"/>
      <c r="M457" s="38"/>
    </row>
    <row r="458" spans="1:13" ht="15.75">
      <c r="A458" s="67" t="s">
        <v>466</v>
      </c>
      <c r="B458" s="67" t="s">
        <v>468</v>
      </c>
      <c r="C458" s="68" t="s">
        <v>289</v>
      </c>
      <c r="D458" s="67"/>
      <c r="E458" s="68"/>
      <c r="F458" s="70" t="s">
        <v>475</v>
      </c>
      <c r="G458" s="36">
        <v>0</v>
      </c>
      <c r="H458" s="36"/>
      <c r="I458" s="110"/>
      <c r="J458" s="36"/>
      <c r="K458" s="38"/>
      <c r="L458" s="36"/>
      <c r="M458" s="38"/>
    </row>
    <row r="459" spans="1:13" ht="15.75">
      <c r="A459" s="67" t="s">
        <v>466</v>
      </c>
      <c r="B459" s="67" t="s">
        <v>468</v>
      </c>
      <c r="C459" s="68" t="s">
        <v>289</v>
      </c>
      <c r="D459" s="67"/>
      <c r="E459" s="68"/>
      <c r="F459" s="70" t="s">
        <v>476</v>
      </c>
      <c r="G459" s="36">
        <v>86</v>
      </c>
      <c r="H459" s="36"/>
      <c r="I459" s="110"/>
      <c r="J459" s="36"/>
      <c r="K459" s="38"/>
      <c r="L459" s="36"/>
      <c r="M459" s="38"/>
    </row>
    <row r="460" spans="1:13" ht="31.5">
      <c r="A460" s="67" t="s">
        <v>466</v>
      </c>
      <c r="B460" s="67" t="s">
        <v>468</v>
      </c>
      <c r="C460" s="68" t="s">
        <v>289</v>
      </c>
      <c r="D460" s="67"/>
      <c r="E460" s="68"/>
      <c r="F460" s="70" t="s">
        <v>477</v>
      </c>
      <c r="G460" s="36">
        <v>15</v>
      </c>
      <c r="H460" s="36"/>
      <c r="I460" s="110"/>
      <c r="J460" s="36"/>
      <c r="K460" s="38"/>
      <c r="L460" s="36"/>
      <c r="M460" s="38"/>
    </row>
    <row r="461" spans="1:13" ht="15.75">
      <c r="A461" s="67" t="s">
        <v>466</v>
      </c>
      <c r="B461" s="67" t="s">
        <v>468</v>
      </c>
      <c r="C461" s="68" t="s">
        <v>289</v>
      </c>
      <c r="D461" s="67"/>
      <c r="E461" s="68"/>
      <c r="F461" s="70" t="s">
        <v>478</v>
      </c>
      <c r="G461" s="36"/>
      <c r="H461" s="36"/>
      <c r="I461" s="110"/>
      <c r="J461" s="36"/>
      <c r="K461" s="38"/>
      <c r="L461" s="36"/>
      <c r="M461" s="38"/>
    </row>
    <row r="462" spans="1:13" ht="31.5">
      <c r="A462" s="67" t="s">
        <v>466</v>
      </c>
      <c r="B462" s="67" t="s">
        <v>468</v>
      </c>
      <c r="C462" s="68" t="s">
        <v>289</v>
      </c>
      <c r="D462" s="67"/>
      <c r="E462" s="68"/>
      <c r="F462" s="70" t="s">
        <v>479</v>
      </c>
      <c r="G462" s="36">
        <v>24663</v>
      </c>
      <c r="H462" s="36">
        <v>16427</v>
      </c>
      <c r="I462" s="110">
        <v>16427</v>
      </c>
      <c r="J462" s="36">
        <v>17623</v>
      </c>
      <c r="K462" s="36">
        <v>17623</v>
      </c>
      <c r="L462" s="36">
        <v>16833</v>
      </c>
      <c r="M462" s="36">
        <v>16833</v>
      </c>
    </row>
    <row r="463" spans="1:13" ht="31.5">
      <c r="A463" s="67" t="s">
        <v>466</v>
      </c>
      <c r="B463" s="67" t="s">
        <v>468</v>
      </c>
      <c r="C463" s="68" t="s">
        <v>289</v>
      </c>
      <c r="D463" s="67"/>
      <c r="E463" s="68"/>
      <c r="F463" s="70" t="s">
        <v>480</v>
      </c>
      <c r="G463" s="36">
        <v>15136</v>
      </c>
      <c r="H463" s="36">
        <v>14892</v>
      </c>
      <c r="I463" s="110">
        <v>14892</v>
      </c>
      <c r="J463" s="36">
        <v>15602</v>
      </c>
      <c r="K463" s="36">
        <v>15602</v>
      </c>
      <c r="L463" s="36">
        <v>17602</v>
      </c>
      <c r="M463" s="36">
        <v>17602</v>
      </c>
    </row>
    <row r="464" spans="1:13" ht="31.5">
      <c r="A464" s="67" t="s">
        <v>466</v>
      </c>
      <c r="B464" s="67" t="s">
        <v>468</v>
      </c>
      <c r="C464" s="68" t="s">
        <v>289</v>
      </c>
      <c r="D464" s="67"/>
      <c r="E464" s="68"/>
      <c r="F464" s="70" t="s">
        <v>481</v>
      </c>
      <c r="G464" s="36">
        <v>1826</v>
      </c>
      <c r="H464" s="36">
        <v>16200</v>
      </c>
      <c r="I464" s="110">
        <v>16200</v>
      </c>
      <c r="J464" s="36">
        <v>17280</v>
      </c>
      <c r="K464" s="36">
        <v>17280</v>
      </c>
      <c r="L464" s="36">
        <v>17330</v>
      </c>
      <c r="M464" s="36">
        <v>17330</v>
      </c>
    </row>
    <row r="465" spans="1:13" ht="31.5">
      <c r="A465" s="67" t="s">
        <v>466</v>
      </c>
      <c r="B465" s="67" t="s">
        <v>468</v>
      </c>
      <c r="C465" s="68" t="s">
        <v>289</v>
      </c>
      <c r="D465" s="67">
        <v>641006</v>
      </c>
      <c r="E465" s="68" t="s">
        <v>482</v>
      </c>
      <c r="F465" s="70" t="s">
        <v>483</v>
      </c>
      <c r="G465" s="36">
        <v>6639</v>
      </c>
      <c r="H465" s="36">
        <v>8650</v>
      </c>
      <c r="I465" s="110">
        <v>8650</v>
      </c>
      <c r="J465" s="36">
        <v>8650</v>
      </c>
      <c r="K465" s="36">
        <v>8650</v>
      </c>
      <c r="L465" s="36">
        <v>8650</v>
      </c>
      <c r="M465" s="36">
        <v>8650</v>
      </c>
    </row>
    <row r="466" spans="1:13" ht="15.75">
      <c r="A466" s="67" t="s">
        <v>466</v>
      </c>
      <c r="B466" s="67" t="s">
        <v>468</v>
      </c>
      <c r="C466" s="68" t="s">
        <v>484</v>
      </c>
      <c r="D466" s="67">
        <v>641006</v>
      </c>
      <c r="E466" s="68" t="s">
        <v>482</v>
      </c>
      <c r="F466" s="70" t="s">
        <v>485</v>
      </c>
      <c r="G466" s="36">
        <v>3319</v>
      </c>
      <c r="H466" s="36">
        <v>3700</v>
      </c>
      <c r="I466" s="110">
        <v>3700</v>
      </c>
      <c r="J466" s="36">
        <v>3700</v>
      </c>
      <c r="K466" s="36">
        <v>3700</v>
      </c>
      <c r="L466" s="36">
        <v>3700</v>
      </c>
      <c r="M466" s="36">
        <v>3700</v>
      </c>
    </row>
    <row r="467" spans="1:14" s="12" customFormat="1" ht="15.75">
      <c r="A467" s="169"/>
      <c r="B467" s="169"/>
      <c r="C467" s="170"/>
      <c r="D467" s="169"/>
      <c r="E467" s="170"/>
      <c r="F467" s="171"/>
      <c r="G467" s="172"/>
      <c r="H467" s="172"/>
      <c r="I467" s="172"/>
      <c r="J467" s="172"/>
      <c r="K467" s="172"/>
      <c r="L467" s="172"/>
      <c r="M467" s="172"/>
      <c r="N467" s="31"/>
    </row>
    <row r="468" spans="1:14" s="12" customFormat="1" ht="15.75">
      <c r="A468" s="141"/>
      <c r="B468" s="141"/>
      <c r="C468" s="142"/>
      <c r="D468" s="141"/>
      <c r="E468" s="142"/>
      <c r="F468" s="128"/>
      <c r="G468" s="127"/>
      <c r="H468" s="127"/>
      <c r="I468" s="127"/>
      <c r="J468" s="127"/>
      <c r="K468" s="127"/>
      <c r="L468" s="127"/>
      <c r="M468" s="127"/>
      <c r="N468" s="31"/>
    </row>
    <row r="469" spans="1:14" s="12" customFormat="1" ht="15.75">
      <c r="A469" s="141"/>
      <c r="B469" s="141"/>
      <c r="C469" s="142"/>
      <c r="D469" s="141"/>
      <c r="E469" s="142"/>
      <c r="F469" s="128"/>
      <c r="G469" s="127"/>
      <c r="H469" s="127"/>
      <c r="I469" s="127"/>
      <c r="J469" s="127"/>
      <c r="K469" s="127"/>
      <c r="L469" s="127"/>
      <c r="M469" s="127"/>
      <c r="N469" s="31"/>
    </row>
    <row r="470" spans="1:14" s="12" customFormat="1" ht="15.75">
      <c r="A470" s="141"/>
      <c r="B470" s="141"/>
      <c r="C470" s="142"/>
      <c r="D470" s="141"/>
      <c r="E470" s="142"/>
      <c r="F470" s="128"/>
      <c r="G470" s="127"/>
      <c r="H470" s="127"/>
      <c r="I470" s="127"/>
      <c r="J470" s="127"/>
      <c r="K470" s="127"/>
      <c r="L470" s="127"/>
      <c r="M470" s="127"/>
      <c r="N470" s="31"/>
    </row>
    <row r="471" spans="1:14" s="12" customFormat="1" ht="15.75">
      <c r="A471" s="141"/>
      <c r="B471" s="141"/>
      <c r="C471" s="142"/>
      <c r="D471" s="141"/>
      <c r="E471" s="142"/>
      <c r="F471" s="128"/>
      <c r="G471" s="127"/>
      <c r="H471" s="127"/>
      <c r="I471" s="127"/>
      <c r="J471" s="127"/>
      <c r="K471" s="127"/>
      <c r="L471" s="127"/>
      <c r="M471" s="127"/>
      <c r="N471" s="31"/>
    </row>
    <row r="472" spans="1:14" s="11" customFormat="1" ht="56.25" customHeight="1">
      <c r="A472" s="90" t="s">
        <v>99</v>
      </c>
      <c r="B472" s="90" t="s">
        <v>100</v>
      </c>
      <c r="C472" s="90" t="s">
        <v>101</v>
      </c>
      <c r="D472" s="90" t="s">
        <v>772</v>
      </c>
      <c r="E472" s="90" t="s">
        <v>102</v>
      </c>
      <c r="F472" s="90" t="s">
        <v>103</v>
      </c>
      <c r="G472" s="184" t="s">
        <v>601</v>
      </c>
      <c r="H472" s="90" t="s">
        <v>602</v>
      </c>
      <c r="I472" s="105" t="s">
        <v>603</v>
      </c>
      <c r="J472" s="90" t="s">
        <v>604</v>
      </c>
      <c r="K472" s="90" t="s">
        <v>605</v>
      </c>
      <c r="L472" s="90" t="s">
        <v>606</v>
      </c>
      <c r="M472" s="90" t="s">
        <v>607</v>
      </c>
      <c r="N472" s="213"/>
    </row>
    <row r="473" spans="1:13" ht="31.5">
      <c r="A473" s="67" t="s">
        <v>466</v>
      </c>
      <c r="B473" s="67" t="s">
        <v>468</v>
      </c>
      <c r="C473" s="73" t="s">
        <v>289</v>
      </c>
      <c r="D473" s="67">
        <v>641006</v>
      </c>
      <c r="E473" s="68" t="s">
        <v>486</v>
      </c>
      <c r="F473" s="70" t="s">
        <v>487</v>
      </c>
      <c r="G473" s="36">
        <v>2213</v>
      </c>
      <c r="H473" s="36">
        <v>2170</v>
      </c>
      <c r="I473" s="110">
        <v>2170</v>
      </c>
      <c r="J473" s="36">
        <v>2170</v>
      </c>
      <c r="K473" s="36">
        <v>2170</v>
      </c>
      <c r="L473" s="36">
        <v>2170</v>
      </c>
      <c r="M473" s="36">
        <v>2170</v>
      </c>
    </row>
    <row r="474" spans="1:13" ht="31.5">
      <c r="A474" s="67" t="s">
        <v>466</v>
      </c>
      <c r="B474" s="67" t="s">
        <v>468</v>
      </c>
      <c r="C474" s="73" t="s">
        <v>484</v>
      </c>
      <c r="D474" s="67">
        <v>641006</v>
      </c>
      <c r="E474" s="68" t="s">
        <v>486</v>
      </c>
      <c r="F474" s="70" t="s">
        <v>488</v>
      </c>
      <c r="G474" s="36">
        <v>1106</v>
      </c>
      <c r="H474" s="36">
        <v>930</v>
      </c>
      <c r="I474" s="110">
        <v>930</v>
      </c>
      <c r="J474" s="36">
        <v>930</v>
      </c>
      <c r="K474" s="36">
        <v>930</v>
      </c>
      <c r="L474" s="36">
        <v>930</v>
      </c>
      <c r="M474" s="36">
        <v>930</v>
      </c>
    </row>
    <row r="475" spans="1:13" ht="31.5">
      <c r="A475" s="67" t="s">
        <v>466</v>
      </c>
      <c r="B475" s="67" t="s">
        <v>468</v>
      </c>
      <c r="C475" s="68" t="s">
        <v>289</v>
      </c>
      <c r="D475" s="67"/>
      <c r="E475" s="68"/>
      <c r="F475" s="70" t="s">
        <v>489</v>
      </c>
      <c r="G475" s="36">
        <v>9958</v>
      </c>
      <c r="H475" s="36">
        <v>63068</v>
      </c>
      <c r="I475" s="110">
        <v>3000</v>
      </c>
      <c r="J475" s="36">
        <v>63068</v>
      </c>
      <c r="K475" s="38">
        <v>5000</v>
      </c>
      <c r="L475" s="36">
        <v>63068</v>
      </c>
      <c r="M475" s="38">
        <v>10000</v>
      </c>
    </row>
    <row r="476" spans="1:13" ht="47.25">
      <c r="A476" s="67" t="s">
        <v>466</v>
      </c>
      <c r="B476" s="67" t="s">
        <v>468</v>
      </c>
      <c r="C476" s="68" t="s">
        <v>133</v>
      </c>
      <c r="D476" s="67">
        <v>642007</v>
      </c>
      <c r="E476" s="73" t="s">
        <v>722</v>
      </c>
      <c r="F476" s="70" t="s">
        <v>491</v>
      </c>
      <c r="G476" s="36">
        <v>30881</v>
      </c>
      <c r="H476" s="36">
        <v>38230</v>
      </c>
      <c r="I476" s="110">
        <v>35500</v>
      </c>
      <c r="J476" s="36">
        <v>39250</v>
      </c>
      <c r="K476" s="38">
        <v>36200</v>
      </c>
      <c r="L476" s="36">
        <v>39250</v>
      </c>
      <c r="M476" s="38">
        <v>36900</v>
      </c>
    </row>
    <row r="477" spans="1:13" ht="31.5">
      <c r="A477" s="67" t="s">
        <v>466</v>
      </c>
      <c r="B477" s="71" t="s">
        <v>468</v>
      </c>
      <c r="C477" s="68" t="s">
        <v>492</v>
      </c>
      <c r="D477" s="67">
        <v>637006</v>
      </c>
      <c r="E477" s="68" t="s">
        <v>493</v>
      </c>
      <c r="F477" s="70" t="s">
        <v>67</v>
      </c>
      <c r="G477" s="36">
        <v>4979</v>
      </c>
      <c r="H477" s="36">
        <v>4980</v>
      </c>
      <c r="I477" s="110">
        <v>2500</v>
      </c>
      <c r="J477" s="36">
        <v>4980</v>
      </c>
      <c r="K477" s="36">
        <v>2500</v>
      </c>
      <c r="L477" s="36">
        <v>4980</v>
      </c>
      <c r="M477" s="36">
        <v>2500</v>
      </c>
    </row>
    <row r="478" spans="1:13" ht="31.5">
      <c r="A478" s="67" t="s">
        <v>466</v>
      </c>
      <c r="B478" s="67" t="s">
        <v>468</v>
      </c>
      <c r="C478" s="68" t="s">
        <v>494</v>
      </c>
      <c r="D478" s="67">
        <v>642026</v>
      </c>
      <c r="E478" s="68" t="s">
        <v>495</v>
      </c>
      <c r="F478" s="70" t="s">
        <v>496</v>
      </c>
      <c r="G478" s="36">
        <v>8298</v>
      </c>
      <c r="H478" s="36"/>
      <c r="I478" s="110"/>
      <c r="J478" s="36"/>
      <c r="K478" s="38"/>
      <c r="L478" s="36"/>
      <c r="M478" s="38"/>
    </row>
    <row r="479" spans="1:13" ht="15.75">
      <c r="A479" s="67"/>
      <c r="B479" s="67" t="s">
        <v>468</v>
      </c>
      <c r="C479" s="68"/>
      <c r="D479" s="67"/>
      <c r="E479" s="68"/>
      <c r="F479" s="70" t="s">
        <v>111</v>
      </c>
      <c r="G479" s="36">
        <f aca="true" t="shared" si="51" ref="G479:M479">SUM(G451:G478)</f>
        <v>2478358</v>
      </c>
      <c r="H479" s="36">
        <f t="shared" si="51"/>
        <v>2767086</v>
      </c>
      <c r="I479" s="110">
        <f t="shared" si="51"/>
        <v>2629806</v>
      </c>
      <c r="J479" s="36">
        <f t="shared" si="51"/>
        <v>2938420</v>
      </c>
      <c r="K479" s="36">
        <f t="shared" si="51"/>
        <v>2733830</v>
      </c>
      <c r="L479" s="36">
        <f t="shared" si="51"/>
        <v>2962402</v>
      </c>
      <c r="M479" s="36">
        <f t="shared" si="51"/>
        <v>2576870</v>
      </c>
    </row>
    <row r="480" spans="1:14" s="33" customFormat="1" ht="33">
      <c r="A480" s="51" t="s">
        <v>466</v>
      </c>
      <c r="B480" s="51" t="s">
        <v>497</v>
      </c>
      <c r="C480" s="71"/>
      <c r="D480" s="51"/>
      <c r="E480" s="68"/>
      <c r="F480" s="76" t="s">
        <v>498</v>
      </c>
      <c r="G480" s="42"/>
      <c r="H480" s="36"/>
      <c r="I480" s="110"/>
      <c r="J480" s="36"/>
      <c r="K480" s="49"/>
      <c r="L480" s="36"/>
      <c r="M480" s="49"/>
      <c r="N480" s="209"/>
    </row>
    <row r="481" spans="1:13" ht="16.5" customHeight="1">
      <c r="A481" s="67" t="s">
        <v>466</v>
      </c>
      <c r="B481" s="67" t="s">
        <v>497</v>
      </c>
      <c r="C481" s="68" t="s">
        <v>499</v>
      </c>
      <c r="D481" s="67"/>
      <c r="E481" s="68"/>
      <c r="F481" s="70" t="s">
        <v>500</v>
      </c>
      <c r="G481" s="36">
        <v>1169097</v>
      </c>
      <c r="H481" s="36">
        <v>1354243</v>
      </c>
      <c r="I481" s="110">
        <v>1311162</v>
      </c>
      <c r="J481" s="36">
        <v>1439685</v>
      </c>
      <c r="K481" s="38">
        <v>1339002</v>
      </c>
      <c r="L481" s="36">
        <v>1530035</v>
      </c>
      <c r="M481" s="38">
        <v>1374618</v>
      </c>
    </row>
    <row r="482" spans="1:232" ht="44.25" customHeight="1">
      <c r="A482" s="67" t="s">
        <v>466</v>
      </c>
      <c r="B482" s="67" t="s">
        <v>497</v>
      </c>
      <c r="C482" s="68" t="s">
        <v>499</v>
      </c>
      <c r="D482" s="70"/>
      <c r="E482" s="70"/>
      <c r="F482" s="70" t="s">
        <v>725</v>
      </c>
      <c r="G482" s="36">
        <v>10247</v>
      </c>
      <c r="H482" s="70"/>
      <c r="I482" s="119"/>
      <c r="J482" s="70"/>
      <c r="K482" s="70"/>
      <c r="L482" s="70"/>
      <c r="M482" s="70"/>
      <c r="N482" s="128"/>
      <c r="O482" s="128"/>
      <c r="P482" s="125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  <c r="GG482" s="70"/>
      <c r="GH482" s="70"/>
      <c r="GI482" s="70"/>
      <c r="GJ482" s="70"/>
      <c r="GK482" s="70"/>
      <c r="GL482" s="70"/>
      <c r="GM482" s="70"/>
      <c r="GN482" s="70"/>
      <c r="GO482" s="70"/>
      <c r="GP482" s="70"/>
      <c r="GQ482" s="70"/>
      <c r="GR482" s="70"/>
      <c r="GS482" s="70"/>
      <c r="GT482" s="70"/>
      <c r="GU482" s="70"/>
      <c r="GV482" s="70"/>
      <c r="GW482" s="70"/>
      <c r="GX482" s="70"/>
      <c r="GY482" s="70"/>
      <c r="GZ482" s="70"/>
      <c r="HA482" s="70"/>
      <c r="HB482" s="70"/>
      <c r="HC482" s="70"/>
      <c r="HD482" s="70"/>
      <c r="HE482" s="70"/>
      <c r="HF482" s="70"/>
      <c r="HG482" s="70"/>
      <c r="HH482" s="70"/>
      <c r="HI482" s="70"/>
      <c r="HJ482" s="70"/>
      <c r="HK482" s="70"/>
      <c r="HL482" s="70"/>
      <c r="HM482" s="70"/>
      <c r="HN482" s="70"/>
      <c r="HO482" s="70"/>
      <c r="HP482" s="70"/>
      <c r="HQ482" s="70"/>
      <c r="HR482" s="70"/>
      <c r="HS482" s="70"/>
      <c r="HT482" s="70"/>
      <c r="HU482" s="70"/>
      <c r="HV482" s="70"/>
      <c r="HW482" s="70"/>
      <c r="HX482" s="70"/>
    </row>
    <row r="483" spans="1:13" ht="47.25">
      <c r="A483" s="67" t="s">
        <v>466</v>
      </c>
      <c r="B483" s="67" t="s">
        <v>497</v>
      </c>
      <c r="C483" s="68" t="s">
        <v>133</v>
      </c>
      <c r="D483" s="67">
        <v>642007</v>
      </c>
      <c r="E483" s="68" t="s">
        <v>490</v>
      </c>
      <c r="F483" s="70" t="s">
        <v>501</v>
      </c>
      <c r="G483" s="36">
        <v>37351</v>
      </c>
      <c r="H483" s="36">
        <v>59638</v>
      </c>
      <c r="I483" s="110">
        <v>46800</v>
      </c>
      <c r="J483" s="36">
        <v>65180</v>
      </c>
      <c r="K483" s="38">
        <v>47750</v>
      </c>
      <c r="L483" s="36">
        <v>66575</v>
      </c>
      <c r="M483" s="38">
        <v>48700</v>
      </c>
    </row>
    <row r="484" spans="1:13" ht="31.5">
      <c r="A484" s="67" t="s">
        <v>466</v>
      </c>
      <c r="B484" s="67" t="s">
        <v>497</v>
      </c>
      <c r="C484" s="68" t="s">
        <v>499</v>
      </c>
      <c r="D484" s="67"/>
      <c r="E484" s="68"/>
      <c r="F484" s="70" t="s">
        <v>502</v>
      </c>
      <c r="G484" s="36">
        <v>39169</v>
      </c>
      <c r="H484" s="36">
        <v>37300</v>
      </c>
      <c r="I484" s="110">
        <v>37300</v>
      </c>
      <c r="J484" s="36">
        <v>37300</v>
      </c>
      <c r="K484" s="36">
        <v>37300</v>
      </c>
      <c r="L484" s="36">
        <v>37300</v>
      </c>
      <c r="M484" s="36">
        <v>37300</v>
      </c>
    </row>
    <row r="485" spans="1:13" ht="31.5">
      <c r="A485" s="67" t="s">
        <v>466</v>
      </c>
      <c r="B485" s="67" t="s">
        <v>497</v>
      </c>
      <c r="C485" s="68" t="s">
        <v>499</v>
      </c>
      <c r="D485" s="67"/>
      <c r="E485" s="68"/>
      <c r="F485" s="70" t="s">
        <v>489</v>
      </c>
      <c r="G485" s="36">
        <v>29875</v>
      </c>
      <c r="H485" s="36">
        <v>33196</v>
      </c>
      <c r="I485" s="110">
        <v>30000</v>
      </c>
      <c r="J485" s="36">
        <v>33196</v>
      </c>
      <c r="K485" s="38">
        <v>30000</v>
      </c>
      <c r="L485" s="36">
        <v>33196</v>
      </c>
      <c r="M485" s="38">
        <v>30000</v>
      </c>
    </row>
    <row r="486" spans="1:13" ht="31.5">
      <c r="A486" s="67" t="s">
        <v>466</v>
      </c>
      <c r="B486" s="67" t="s">
        <v>497</v>
      </c>
      <c r="C486" s="68" t="s">
        <v>499</v>
      </c>
      <c r="D486" s="67"/>
      <c r="E486" s="68"/>
      <c r="F486" s="70" t="s">
        <v>503</v>
      </c>
      <c r="G486" s="43"/>
      <c r="H486" s="36"/>
      <c r="I486" s="110"/>
      <c r="J486" s="36"/>
      <c r="K486" s="38"/>
      <c r="L486" s="36"/>
      <c r="M486" s="38"/>
    </row>
    <row r="487" spans="1:13" ht="15.75">
      <c r="A487" s="67"/>
      <c r="B487" s="67" t="s">
        <v>497</v>
      </c>
      <c r="C487" s="68"/>
      <c r="D487" s="67"/>
      <c r="E487" s="68"/>
      <c r="F487" s="70" t="s">
        <v>111</v>
      </c>
      <c r="G487" s="36">
        <f>SUM(G481:G486)</f>
        <v>1285739</v>
      </c>
      <c r="H487" s="36">
        <f aca="true" t="shared" si="52" ref="H487:M487">SUM(H481:H486)</f>
        <v>1484377</v>
      </c>
      <c r="I487" s="110">
        <f t="shared" si="52"/>
        <v>1425262</v>
      </c>
      <c r="J487" s="36">
        <f t="shared" si="52"/>
        <v>1575361</v>
      </c>
      <c r="K487" s="36">
        <f t="shared" si="52"/>
        <v>1454052</v>
      </c>
      <c r="L487" s="36">
        <f t="shared" si="52"/>
        <v>1667106</v>
      </c>
      <c r="M487" s="36">
        <f t="shared" si="52"/>
        <v>1490618</v>
      </c>
    </row>
    <row r="488" spans="1:14" s="33" customFormat="1" ht="49.5">
      <c r="A488" s="51" t="s">
        <v>466</v>
      </c>
      <c r="B488" s="51" t="s">
        <v>504</v>
      </c>
      <c r="C488" s="71"/>
      <c r="D488" s="51"/>
      <c r="E488" s="68"/>
      <c r="F488" s="76" t="s">
        <v>753</v>
      </c>
      <c r="G488" s="42"/>
      <c r="H488" s="36"/>
      <c r="I488" s="110"/>
      <c r="J488" s="36"/>
      <c r="K488" s="49"/>
      <c r="L488" s="36"/>
      <c r="M488" s="49"/>
      <c r="N488" s="209"/>
    </row>
    <row r="489" spans="1:13" ht="15.75">
      <c r="A489" s="67" t="s">
        <v>466</v>
      </c>
      <c r="B489" s="67" t="s">
        <v>504</v>
      </c>
      <c r="C489" s="68" t="s">
        <v>505</v>
      </c>
      <c r="D489" s="67"/>
      <c r="E489" s="68"/>
      <c r="F489" s="70" t="s">
        <v>506</v>
      </c>
      <c r="G489" s="36">
        <v>109805</v>
      </c>
      <c r="H489" s="36">
        <v>114740</v>
      </c>
      <c r="I489" s="110">
        <v>107900</v>
      </c>
      <c r="J489" s="36">
        <v>120350</v>
      </c>
      <c r="K489" s="38">
        <v>115050</v>
      </c>
      <c r="L489" s="36">
        <v>128350</v>
      </c>
      <c r="M489" s="38">
        <v>120750</v>
      </c>
    </row>
    <row r="490" spans="1:13" ht="15.75">
      <c r="A490" s="67" t="s">
        <v>466</v>
      </c>
      <c r="B490" s="67" t="s">
        <v>504</v>
      </c>
      <c r="C490" s="68" t="s">
        <v>129</v>
      </c>
      <c r="D490" s="67"/>
      <c r="E490" s="68"/>
      <c r="F490" s="70" t="s">
        <v>507</v>
      </c>
      <c r="G490" s="36">
        <v>297052</v>
      </c>
      <c r="H490" s="36">
        <v>328000</v>
      </c>
      <c r="I490" s="110">
        <v>314500</v>
      </c>
      <c r="J490" s="36">
        <v>352000</v>
      </c>
      <c r="K490" s="38">
        <v>324730</v>
      </c>
      <c r="L490" s="36">
        <v>378000</v>
      </c>
      <c r="M490" s="38">
        <v>334305</v>
      </c>
    </row>
    <row r="491" spans="1:13" ht="31.5">
      <c r="A491" s="67" t="s">
        <v>466</v>
      </c>
      <c r="B491" s="67" t="s">
        <v>504</v>
      </c>
      <c r="C491" s="68" t="s">
        <v>505</v>
      </c>
      <c r="D491" s="67"/>
      <c r="E491" s="68"/>
      <c r="F491" s="70" t="s">
        <v>508</v>
      </c>
      <c r="G491" s="43">
        <v>7303</v>
      </c>
      <c r="H491" s="36">
        <v>7300</v>
      </c>
      <c r="I491" s="110">
        <v>7300</v>
      </c>
      <c r="J491" s="36">
        <v>7300</v>
      </c>
      <c r="K491" s="36">
        <v>7300</v>
      </c>
      <c r="L491" s="36">
        <v>7300</v>
      </c>
      <c r="M491" s="36">
        <v>7300</v>
      </c>
    </row>
    <row r="492" spans="1:13" ht="31.5">
      <c r="A492" s="67" t="s">
        <v>466</v>
      </c>
      <c r="B492" s="67" t="s">
        <v>504</v>
      </c>
      <c r="C492" s="68" t="s">
        <v>505</v>
      </c>
      <c r="D492" s="67"/>
      <c r="E492" s="68"/>
      <c r="F492" s="70" t="s">
        <v>509</v>
      </c>
      <c r="G492" s="43">
        <v>18257</v>
      </c>
      <c r="H492" s="36">
        <v>20300</v>
      </c>
      <c r="I492" s="110">
        <v>20300</v>
      </c>
      <c r="J492" s="36">
        <v>22000</v>
      </c>
      <c r="K492" s="36">
        <v>22000</v>
      </c>
      <c r="L492" s="36">
        <v>24000</v>
      </c>
      <c r="M492" s="36">
        <v>24000</v>
      </c>
    </row>
    <row r="493" spans="1:13" ht="15.75">
      <c r="A493" s="67"/>
      <c r="B493" s="67"/>
      <c r="C493" s="68"/>
      <c r="D493" s="67"/>
      <c r="E493" s="68"/>
      <c r="F493" s="70" t="s">
        <v>510</v>
      </c>
      <c r="G493" s="43"/>
      <c r="H493" s="36"/>
      <c r="I493" s="110"/>
      <c r="J493" s="36"/>
      <c r="K493" s="38"/>
      <c r="L493" s="36"/>
      <c r="M493" s="38"/>
    </row>
    <row r="494" spans="1:13" ht="31.5">
      <c r="A494" s="67" t="s">
        <v>466</v>
      </c>
      <c r="B494" s="67" t="s">
        <v>504</v>
      </c>
      <c r="C494" s="68" t="s">
        <v>129</v>
      </c>
      <c r="D494" s="67"/>
      <c r="E494" s="68"/>
      <c r="F494" s="70" t="s">
        <v>489</v>
      </c>
      <c r="G494" s="36">
        <v>1660</v>
      </c>
      <c r="H494" s="36">
        <v>3320</v>
      </c>
      <c r="I494" s="110">
        <v>1000</v>
      </c>
      <c r="J494" s="36">
        <v>3320</v>
      </c>
      <c r="K494" s="38">
        <v>3300</v>
      </c>
      <c r="L494" s="36">
        <v>3320</v>
      </c>
      <c r="M494" s="38">
        <v>3300</v>
      </c>
    </row>
    <row r="495" spans="1:14" s="12" customFormat="1" ht="15.75">
      <c r="A495" s="169"/>
      <c r="B495" s="169"/>
      <c r="C495" s="170"/>
      <c r="D495" s="169"/>
      <c r="E495" s="170"/>
      <c r="F495" s="171"/>
      <c r="G495" s="172"/>
      <c r="H495" s="172"/>
      <c r="I495" s="172"/>
      <c r="J495" s="172"/>
      <c r="K495" s="179"/>
      <c r="L495" s="172"/>
      <c r="M495" s="179"/>
      <c r="N495" s="31"/>
    </row>
    <row r="496" spans="1:14" s="12" customFormat="1" ht="15.75">
      <c r="A496" s="141"/>
      <c r="B496" s="141"/>
      <c r="C496" s="142"/>
      <c r="D496" s="141"/>
      <c r="E496" s="142"/>
      <c r="F496" s="128"/>
      <c r="G496" s="127"/>
      <c r="H496" s="127"/>
      <c r="I496" s="127"/>
      <c r="J496" s="127"/>
      <c r="K496" s="143"/>
      <c r="L496" s="127"/>
      <c r="M496" s="143"/>
      <c r="N496" s="31"/>
    </row>
    <row r="497" spans="1:14" s="12" customFormat="1" ht="15.75">
      <c r="A497" s="141"/>
      <c r="B497" s="141"/>
      <c r="C497" s="142"/>
      <c r="D497" s="141"/>
      <c r="E497" s="142"/>
      <c r="F497" s="128"/>
      <c r="G497" s="127"/>
      <c r="H497" s="127"/>
      <c r="I497" s="127"/>
      <c r="J497" s="127"/>
      <c r="K497" s="143"/>
      <c r="L497" s="127"/>
      <c r="M497" s="143"/>
      <c r="N497" s="31"/>
    </row>
    <row r="498" spans="1:14" s="12" customFormat="1" ht="15.75">
      <c r="A498" s="141"/>
      <c r="B498" s="141"/>
      <c r="C498" s="142"/>
      <c r="D498" s="141"/>
      <c r="E498" s="142"/>
      <c r="F498" s="128"/>
      <c r="G498" s="127"/>
      <c r="H498" s="127"/>
      <c r="I498" s="127"/>
      <c r="J498" s="127"/>
      <c r="K498" s="143"/>
      <c r="L498" s="127"/>
      <c r="M498" s="143"/>
      <c r="N498" s="31"/>
    </row>
    <row r="499" spans="1:14" s="12" customFormat="1" ht="15.75">
      <c r="A499" s="141"/>
      <c r="B499" s="141"/>
      <c r="C499" s="142"/>
      <c r="D499" s="141"/>
      <c r="E499" s="142"/>
      <c r="F499" s="128"/>
      <c r="G499" s="127"/>
      <c r="H499" s="127"/>
      <c r="I499" s="127"/>
      <c r="J499" s="127"/>
      <c r="K499" s="143"/>
      <c r="L499" s="127"/>
      <c r="M499" s="143"/>
      <c r="N499" s="31"/>
    </row>
    <row r="500" spans="1:14" s="11" customFormat="1" ht="56.25" customHeight="1">
      <c r="A500" s="90" t="s">
        <v>99</v>
      </c>
      <c r="B500" s="90" t="s">
        <v>100</v>
      </c>
      <c r="C500" s="90" t="s">
        <v>101</v>
      </c>
      <c r="D500" s="90" t="s">
        <v>772</v>
      </c>
      <c r="E500" s="90" t="s">
        <v>102</v>
      </c>
      <c r="F500" s="90" t="s">
        <v>103</v>
      </c>
      <c r="G500" s="184" t="s">
        <v>601</v>
      </c>
      <c r="H500" s="90" t="s">
        <v>602</v>
      </c>
      <c r="I500" s="105" t="s">
        <v>603</v>
      </c>
      <c r="J500" s="90" t="s">
        <v>604</v>
      </c>
      <c r="K500" s="90" t="s">
        <v>605</v>
      </c>
      <c r="L500" s="90" t="s">
        <v>606</v>
      </c>
      <c r="M500" s="90" t="s">
        <v>607</v>
      </c>
      <c r="N500" s="213"/>
    </row>
    <row r="501" spans="1:13" ht="31.5">
      <c r="A501" s="67" t="s">
        <v>466</v>
      </c>
      <c r="B501" s="67" t="s">
        <v>504</v>
      </c>
      <c r="C501" s="68" t="s">
        <v>289</v>
      </c>
      <c r="D501" s="67">
        <v>641006</v>
      </c>
      <c r="E501" s="68" t="s">
        <v>511</v>
      </c>
      <c r="F501" s="70" t="s">
        <v>512</v>
      </c>
      <c r="G501" s="36">
        <v>3319</v>
      </c>
      <c r="H501" s="36">
        <v>3320</v>
      </c>
      <c r="I501" s="110">
        <v>3320</v>
      </c>
      <c r="J501" s="36">
        <v>3320</v>
      </c>
      <c r="K501" s="38">
        <v>3320</v>
      </c>
      <c r="L501" s="36">
        <v>3320</v>
      </c>
      <c r="M501" s="38">
        <v>3320</v>
      </c>
    </row>
    <row r="502" spans="1:13" ht="15.75">
      <c r="A502" s="67" t="s">
        <v>466</v>
      </c>
      <c r="B502" s="67" t="s">
        <v>504</v>
      </c>
      <c r="C502" s="68" t="s">
        <v>289</v>
      </c>
      <c r="D502" s="67">
        <v>641006</v>
      </c>
      <c r="E502" s="68" t="s">
        <v>513</v>
      </c>
      <c r="F502" s="70" t="s">
        <v>514</v>
      </c>
      <c r="G502" s="36">
        <v>830</v>
      </c>
      <c r="H502" s="36">
        <v>996</v>
      </c>
      <c r="I502" s="110">
        <v>830</v>
      </c>
      <c r="J502" s="36">
        <v>996</v>
      </c>
      <c r="K502" s="38">
        <v>830</v>
      </c>
      <c r="L502" s="36">
        <v>996</v>
      </c>
      <c r="M502" s="38">
        <v>830</v>
      </c>
    </row>
    <row r="503" spans="1:13" ht="15.75">
      <c r="A503" s="67" t="s">
        <v>466</v>
      </c>
      <c r="B503" s="67" t="s">
        <v>504</v>
      </c>
      <c r="C503" s="68" t="s">
        <v>515</v>
      </c>
      <c r="D503" s="67">
        <v>641006</v>
      </c>
      <c r="E503" s="68" t="s">
        <v>516</v>
      </c>
      <c r="F503" s="70" t="s">
        <v>517</v>
      </c>
      <c r="G503" s="36">
        <v>498</v>
      </c>
      <c r="H503" s="36">
        <v>498</v>
      </c>
      <c r="I503" s="110">
        <v>498</v>
      </c>
      <c r="J503" s="36">
        <v>498</v>
      </c>
      <c r="K503" s="38">
        <v>498</v>
      </c>
      <c r="L503" s="36">
        <v>498</v>
      </c>
      <c r="M503" s="38">
        <v>498</v>
      </c>
    </row>
    <row r="504" spans="1:13" ht="15.75">
      <c r="A504" s="67" t="s">
        <v>466</v>
      </c>
      <c r="B504" s="67" t="s">
        <v>504</v>
      </c>
      <c r="C504" s="68" t="s">
        <v>515</v>
      </c>
      <c r="D504" s="67">
        <v>642001</v>
      </c>
      <c r="E504" s="68" t="s">
        <v>114</v>
      </c>
      <c r="F504" s="70" t="s">
        <v>518</v>
      </c>
      <c r="G504" s="36">
        <v>664</v>
      </c>
      <c r="H504" s="36">
        <v>664</v>
      </c>
      <c r="I504" s="110">
        <v>664</v>
      </c>
      <c r="J504" s="36">
        <v>664</v>
      </c>
      <c r="K504" s="38">
        <v>664</v>
      </c>
      <c r="L504" s="36">
        <v>664</v>
      </c>
      <c r="M504" s="38">
        <v>664</v>
      </c>
    </row>
    <row r="505" spans="1:13" ht="31.5">
      <c r="A505" s="67" t="s">
        <v>466</v>
      </c>
      <c r="B505" s="67" t="s">
        <v>504</v>
      </c>
      <c r="C505" s="68" t="s">
        <v>505</v>
      </c>
      <c r="D505" s="67">
        <v>641006</v>
      </c>
      <c r="E505" s="68" t="s">
        <v>114</v>
      </c>
      <c r="F505" s="70" t="s">
        <v>519</v>
      </c>
      <c r="G505" s="36">
        <v>664</v>
      </c>
      <c r="H505" s="36">
        <v>829</v>
      </c>
      <c r="I505" s="110">
        <v>664</v>
      </c>
      <c r="J505" s="36">
        <v>829</v>
      </c>
      <c r="K505" s="38">
        <v>664</v>
      </c>
      <c r="L505" s="36">
        <v>829</v>
      </c>
      <c r="M505" s="38">
        <v>664</v>
      </c>
    </row>
    <row r="506" spans="1:13" ht="15.75">
      <c r="A506" s="67"/>
      <c r="B506" s="67" t="s">
        <v>504</v>
      </c>
      <c r="C506" s="71"/>
      <c r="D506" s="67"/>
      <c r="E506" s="68"/>
      <c r="F506" s="70" t="s">
        <v>111</v>
      </c>
      <c r="G506" s="38">
        <f>SUM(G489:G505)</f>
        <v>440052</v>
      </c>
      <c r="H506" s="38">
        <f aca="true" t="shared" si="53" ref="H506:M506">SUM(H489:H505)</f>
        <v>479967</v>
      </c>
      <c r="I506" s="112">
        <f t="shared" si="53"/>
        <v>456976</v>
      </c>
      <c r="J506" s="38">
        <f t="shared" si="53"/>
        <v>511277</v>
      </c>
      <c r="K506" s="38">
        <f t="shared" si="53"/>
        <v>478356</v>
      </c>
      <c r="L506" s="38">
        <f t="shared" si="53"/>
        <v>547277</v>
      </c>
      <c r="M506" s="38">
        <f t="shared" si="53"/>
        <v>495631</v>
      </c>
    </row>
    <row r="507" spans="1:14" s="33" customFormat="1" ht="49.5">
      <c r="A507" s="51" t="s">
        <v>466</v>
      </c>
      <c r="B507" s="51" t="s">
        <v>520</v>
      </c>
      <c r="C507" s="71"/>
      <c r="D507" s="51"/>
      <c r="E507" s="68"/>
      <c r="F507" s="76" t="s">
        <v>521</v>
      </c>
      <c r="G507" s="42"/>
      <c r="H507" s="36"/>
      <c r="I507" s="110"/>
      <c r="J507" s="36"/>
      <c r="K507" s="49"/>
      <c r="L507" s="36"/>
      <c r="M507" s="49"/>
      <c r="N507" s="209"/>
    </row>
    <row r="508" spans="1:13" ht="31.5">
      <c r="A508" s="67" t="s">
        <v>466</v>
      </c>
      <c r="B508" s="67" t="s">
        <v>520</v>
      </c>
      <c r="C508" s="68" t="s">
        <v>522</v>
      </c>
      <c r="D508" s="67"/>
      <c r="E508" s="68" t="s">
        <v>114</v>
      </c>
      <c r="F508" s="70" t="s">
        <v>523</v>
      </c>
      <c r="G508" s="36">
        <v>28779</v>
      </c>
      <c r="H508" s="36">
        <v>30406</v>
      </c>
      <c r="I508" s="110">
        <v>0</v>
      </c>
      <c r="J508" s="36">
        <v>32231</v>
      </c>
      <c r="K508" s="38">
        <v>0</v>
      </c>
      <c r="L508" s="36">
        <v>34191</v>
      </c>
      <c r="M508" s="38">
        <v>0</v>
      </c>
    </row>
    <row r="509" spans="1:13" ht="15.75">
      <c r="A509" s="67"/>
      <c r="B509" s="67" t="s">
        <v>520</v>
      </c>
      <c r="C509" s="68"/>
      <c r="D509" s="67"/>
      <c r="E509" s="68"/>
      <c r="F509" s="70" t="s">
        <v>111</v>
      </c>
      <c r="G509" s="36">
        <f>SUM(G508)</f>
        <v>28779</v>
      </c>
      <c r="H509" s="36">
        <f aca="true" t="shared" si="54" ref="H509:M509">SUM(H508)</f>
        <v>30406</v>
      </c>
      <c r="I509" s="110">
        <f t="shared" si="54"/>
        <v>0</v>
      </c>
      <c r="J509" s="36">
        <f t="shared" si="54"/>
        <v>32231</v>
      </c>
      <c r="K509" s="36">
        <f t="shared" si="54"/>
        <v>0</v>
      </c>
      <c r="L509" s="36">
        <f t="shared" si="54"/>
        <v>34191</v>
      </c>
      <c r="M509" s="36">
        <f t="shared" si="54"/>
        <v>0</v>
      </c>
    </row>
    <row r="510" spans="1:14" s="35" customFormat="1" ht="15.75">
      <c r="A510" s="51" t="s">
        <v>466</v>
      </c>
      <c r="B510" s="51"/>
      <c r="C510" s="79"/>
      <c r="D510" s="51"/>
      <c r="E510" s="75"/>
      <c r="F510" s="81" t="s">
        <v>20</v>
      </c>
      <c r="G510" s="26">
        <f aca="true" t="shared" si="55" ref="G510:M510">SUM(G509+G506+G487+G479)</f>
        <v>4232928</v>
      </c>
      <c r="H510" s="26">
        <f t="shared" si="55"/>
        <v>4761836</v>
      </c>
      <c r="I510" s="114">
        <f t="shared" si="55"/>
        <v>4512044</v>
      </c>
      <c r="J510" s="26">
        <f t="shared" si="55"/>
        <v>5057289</v>
      </c>
      <c r="K510" s="26">
        <f t="shared" si="55"/>
        <v>4666238</v>
      </c>
      <c r="L510" s="26">
        <f t="shared" si="55"/>
        <v>5210976</v>
      </c>
      <c r="M510" s="26">
        <f t="shared" si="55"/>
        <v>4563119</v>
      </c>
      <c r="N510" s="89"/>
    </row>
    <row r="511" spans="1:14" s="29" customFormat="1" ht="18.75">
      <c r="A511" s="51" t="s">
        <v>524</v>
      </c>
      <c r="B511" s="51"/>
      <c r="C511" s="71"/>
      <c r="D511" s="51"/>
      <c r="E511" s="68"/>
      <c r="F511" s="53" t="s">
        <v>525</v>
      </c>
      <c r="G511" s="41"/>
      <c r="H511" s="15"/>
      <c r="I511" s="110"/>
      <c r="J511" s="15"/>
      <c r="K511" s="215"/>
      <c r="L511" s="36"/>
      <c r="M511" s="56"/>
      <c r="N511" s="55"/>
    </row>
    <row r="512" spans="1:14" s="33" customFormat="1" ht="66">
      <c r="A512" s="51" t="s">
        <v>524</v>
      </c>
      <c r="B512" s="51" t="s">
        <v>526</v>
      </c>
      <c r="C512" s="71"/>
      <c r="D512" s="51"/>
      <c r="E512" s="68"/>
      <c r="F512" s="76" t="s">
        <v>527</v>
      </c>
      <c r="G512" s="42"/>
      <c r="H512" s="36"/>
      <c r="I512" s="110"/>
      <c r="J512" s="15"/>
      <c r="K512" s="49"/>
      <c r="L512" s="36"/>
      <c r="M512" s="49"/>
      <c r="N512" s="209"/>
    </row>
    <row r="513" spans="1:13" ht="31.5">
      <c r="A513" s="67" t="s">
        <v>524</v>
      </c>
      <c r="B513" s="67" t="s">
        <v>526</v>
      </c>
      <c r="C513" s="71" t="s">
        <v>528</v>
      </c>
      <c r="D513" s="67"/>
      <c r="E513" s="68"/>
      <c r="F513" s="70" t="s">
        <v>759</v>
      </c>
      <c r="G513" s="36">
        <v>446564</v>
      </c>
      <c r="H513" s="36">
        <v>681139</v>
      </c>
      <c r="I513" s="110">
        <v>465000</v>
      </c>
      <c r="J513" s="36">
        <v>748191</v>
      </c>
      <c r="K513" s="38">
        <v>515000</v>
      </c>
      <c r="L513" s="36">
        <v>822678</v>
      </c>
      <c r="M513" s="38">
        <v>550000</v>
      </c>
    </row>
    <row r="514" spans="1:13" ht="31.5">
      <c r="A514" s="67" t="s">
        <v>524</v>
      </c>
      <c r="B514" s="67" t="s">
        <v>526</v>
      </c>
      <c r="C514" s="71" t="s">
        <v>528</v>
      </c>
      <c r="D514" s="67"/>
      <c r="E514" s="68"/>
      <c r="F514" s="70" t="s">
        <v>760</v>
      </c>
      <c r="G514" s="36">
        <v>149373</v>
      </c>
      <c r="H514" s="36">
        <v>219076</v>
      </c>
      <c r="I514" s="110">
        <v>219076</v>
      </c>
      <c r="J514" s="36">
        <v>182567</v>
      </c>
      <c r="K514" s="38">
        <v>182567</v>
      </c>
      <c r="L514" s="36">
        <v>277274</v>
      </c>
      <c r="M514" s="38">
        <v>277274</v>
      </c>
    </row>
    <row r="515" spans="1:13" ht="31.5">
      <c r="A515" s="67" t="s">
        <v>524</v>
      </c>
      <c r="B515" s="67" t="s">
        <v>526</v>
      </c>
      <c r="C515" s="71" t="s">
        <v>528</v>
      </c>
      <c r="D515" s="67"/>
      <c r="E515" s="68"/>
      <c r="F515" s="70" t="s">
        <v>761</v>
      </c>
      <c r="G515" s="36">
        <v>22600</v>
      </c>
      <c r="H515" s="36"/>
      <c r="I515" s="110"/>
      <c r="J515" s="36"/>
      <c r="K515" s="38"/>
      <c r="L515" s="93"/>
      <c r="M515" s="38"/>
    </row>
    <row r="516" spans="1:13" ht="31.5">
      <c r="A516" s="67" t="s">
        <v>524</v>
      </c>
      <c r="B516" s="67" t="s">
        <v>526</v>
      </c>
      <c r="C516" s="71" t="s">
        <v>528</v>
      </c>
      <c r="D516" s="67"/>
      <c r="E516" s="68"/>
      <c r="F516" s="70" t="s">
        <v>762</v>
      </c>
      <c r="G516" s="36">
        <v>9809</v>
      </c>
      <c r="H516" s="36"/>
      <c r="I516" s="110"/>
      <c r="J516" s="36"/>
      <c r="K516" s="38"/>
      <c r="L516" s="93"/>
      <c r="M516" s="38"/>
    </row>
    <row r="517" spans="1:13" ht="31.5">
      <c r="A517" s="67" t="s">
        <v>524</v>
      </c>
      <c r="B517" s="67" t="s">
        <v>526</v>
      </c>
      <c r="C517" s="71" t="s">
        <v>528</v>
      </c>
      <c r="D517" s="67">
        <v>637027</v>
      </c>
      <c r="E517" s="68" t="s">
        <v>679</v>
      </c>
      <c r="F517" s="70" t="s">
        <v>763</v>
      </c>
      <c r="G517" s="43">
        <v>56</v>
      </c>
      <c r="H517" s="36">
        <v>1660</v>
      </c>
      <c r="I517" s="110">
        <v>500</v>
      </c>
      <c r="J517" s="36">
        <v>1660</v>
      </c>
      <c r="K517" s="38">
        <v>500</v>
      </c>
      <c r="L517" s="36">
        <v>1660</v>
      </c>
      <c r="M517" s="38">
        <v>500</v>
      </c>
    </row>
    <row r="518" spans="1:13" ht="15.75">
      <c r="A518" s="67"/>
      <c r="B518" s="67" t="s">
        <v>526</v>
      </c>
      <c r="C518" s="71"/>
      <c r="D518" s="67"/>
      <c r="E518" s="68"/>
      <c r="F518" s="70" t="s">
        <v>111</v>
      </c>
      <c r="G518" s="36">
        <f>SUM(G513:G517)</f>
        <v>628402</v>
      </c>
      <c r="H518" s="36">
        <f aca="true" t="shared" si="56" ref="H518:M518">SUM(H513:H517)</f>
        <v>901875</v>
      </c>
      <c r="I518" s="110">
        <f t="shared" si="56"/>
        <v>684576</v>
      </c>
      <c r="J518" s="36">
        <f t="shared" si="56"/>
        <v>932418</v>
      </c>
      <c r="K518" s="36">
        <f t="shared" si="56"/>
        <v>698067</v>
      </c>
      <c r="L518" s="36">
        <f t="shared" si="56"/>
        <v>1101612</v>
      </c>
      <c r="M518" s="36">
        <f t="shared" si="56"/>
        <v>827774</v>
      </c>
    </row>
    <row r="519" spans="1:14" s="33" customFormat="1" ht="16.5">
      <c r="A519" s="51" t="s">
        <v>524</v>
      </c>
      <c r="B519" s="51" t="s">
        <v>529</v>
      </c>
      <c r="C519" s="71"/>
      <c r="D519" s="51"/>
      <c r="E519" s="68"/>
      <c r="F519" s="76" t="s">
        <v>530</v>
      </c>
      <c r="G519" s="42"/>
      <c r="H519" s="36"/>
      <c r="I519" s="110"/>
      <c r="J519" s="36"/>
      <c r="K519" s="49"/>
      <c r="L519" s="95"/>
      <c r="M519" s="49"/>
      <c r="N519" s="209"/>
    </row>
    <row r="520" spans="1:13" ht="31.5">
      <c r="A520" s="67" t="s">
        <v>524</v>
      </c>
      <c r="B520" s="67" t="s">
        <v>529</v>
      </c>
      <c r="C520" s="71" t="s">
        <v>296</v>
      </c>
      <c r="D520" s="67"/>
      <c r="E520" s="68"/>
      <c r="F520" s="70" t="s">
        <v>767</v>
      </c>
      <c r="G520" s="36">
        <v>106221</v>
      </c>
      <c r="H520" s="36"/>
      <c r="I520" s="110">
        <v>110000</v>
      </c>
      <c r="J520" s="36"/>
      <c r="K520" s="38">
        <v>115000</v>
      </c>
      <c r="L520" s="93"/>
      <c r="M520" s="38">
        <v>119000</v>
      </c>
    </row>
    <row r="521" spans="1:13" ht="15.75">
      <c r="A521" s="67"/>
      <c r="B521" s="67" t="s">
        <v>529</v>
      </c>
      <c r="C521" s="71"/>
      <c r="D521" s="67"/>
      <c r="E521" s="68"/>
      <c r="F521" s="70" t="s">
        <v>111</v>
      </c>
      <c r="G521" s="38">
        <f>SUM(G520:G520)</f>
        <v>106221</v>
      </c>
      <c r="H521" s="38">
        <f aca="true" t="shared" si="57" ref="H521:M521">SUM(H520:H520)</f>
        <v>0</v>
      </c>
      <c r="I521" s="110">
        <f t="shared" si="57"/>
        <v>110000</v>
      </c>
      <c r="J521" s="38">
        <f t="shared" si="57"/>
        <v>0</v>
      </c>
      <c r="K521" s="38">
        <f t="shared" si="57"/>
        <v>115000</v>
      </c>
      <c r="L521" s="38">
        <f t="shared" si="57"/>
        <v>0</v>
      </c>
      <c r="M521" s="38">
        <f t="shared" si="57"/>
        <v>119000</v>
      </c>
    </row>
    <row r="522" spans="1:14" s="33" customFormat="1" ht="49.5">
      <c r="A522" s="51" t="s">
        <v>524</v>
      </c>
      <c r="B522" s="51" t="s">
        <v>531</v>
      </c>
      <c r="C522" s="71"/>
      <c r="D522" s="51"/>
      <c r="E522" s="68"/>
      <c r="F522" s="76" t="s">
        <v>532</v>
      </c>
      <c r="G522" s="42"/>
      <c r="H522" s="36"/>
      <c r="I522" s="110"/>
      <c r="J522" s="36"/>
      <c r="K522" s="49"/>
      <c r="L522" s="95"/>
      <c r="M522" s="49"/>
      <c r="N522" s="209"/>
    </row>
    <row r="523" spans="1:13" ht="15.75">
      <c r="A523" s="67" t="s">
        <v>524</v>
      </c>
      <c r="B523" s="67" t="s">
        <v>531</v>
      </c>
      <c r="C523" s="71" t="s">
        <v>533</v>
      </c>
      <c r="D523" s="67"/>
      <c r="E523" s="68" t="s">
        <v>534</v>
      </c>
      <c r="F523" s="70" t="s">
        <v>535</v>
      </c>
      <c r="G523" s="36">
        <v>2324</v>
      </c>
      <c r="H523" s="36">
        <v>2324</v>
      </c>
      <c r="I523" s="110">
        <v>2000</v>
      </c>
      <c r="J523" s="36">
        <v>2324</v>
      </c>
      <c r="K523" s="38">
        <v>2000</v>
      </c>
      <c r="L523" s="36">
        <v>2324</v>
      </c>
      <c r="M523" s="38">
        <v>2000</v>
      </c>
    </row>
    <row r="524" spans="1:13" ht="15.75">
      <c r="A524" s="67" t="s">
        <v>524</v>
      </c>
      <c r="B524" s="67" t="s">
        <v>531</v>
      </c>
      <c r="C524" s="71" t="s">
        <v>533</v>
      </c>
      <c r="D524" s="67"/>
      <c r="E524" s="68" t="s">
        <v>536</v>
      </c>
      <c r="F524" s="70" t="s">
        <v>537</v>
      </c>
      <c r="G524" s="36">
        <v>1162</v>
      </c>
      <c r="H524" s="36">
        <v>1162</v>
      </c>
      <c r="I524" s="110">
        <v>1000</v>
      </c>
      <c r="J524" s="36">
        <v>1162</v>
      </c>
      <c r="K524" s="38">
        <v>1000</v>
      </c>
      <c r="L524" s="36">
        <v>1162</v>
      </c>
      <c r="M524" s="38">
        <v>1000</v>
      </c>
    </row>
    <row r="525" spans="1:13" ht="15.75">
      <c r="A525" s="67" t="s">
        <v>524</v>
      </c>
      <c r="B525" s="67" t="s">
        <v>531</v>
      </c>
      <c r="C525" s="71" t="s">
        <v>538</v>
      </c>
      <c r="D525" s="67"/>
      <c r="E525" s="68" t="s">
        <v>539</v>
      </c>
      <c r="F525" s="70" t="s">
        <v>764</v>
      </c>
      <c r="G525" s="36">
        <v>4813</v>
      </c>
      <c r="H525" s="36">
        <v>5548</v>
      </c>
      <c r="I525" s="110">
        <v>4000</v>
      </c>
      <c r="J525" s="36">
        <v>5548</v>
      </c>
      <c r="K525" s="38">
        <v>4800</v>
      </c>
      <c r="L525" s="36">
        <v>5548</v>
      </c>
      <c r="M525" s="38">
        <v>4800</v>
      </c>
    </row>
    <row r="526" spans="1:13" ht="15.75">
      <c r="A526" s="67" t="s">
        <v>524</v>
      </c>
      <c r="B526" s="67" t="s">
        <v>531</v>
      </c>
      <c r="C526" s="71" t="s">
        <v>538</v>
      </c>
      <c r="D526" s="67"/>
      <c r="E526" s="68" t="s">
        <v>540</v>
      </c>
      <c r="F526" s="70" t="s">
        <v>765</v>
      </c>
      <c r="G526" s="36">
        <v>4149</v>
      </c>
      <c r="H526" s="36">
        <v>5548</v>
      </c>
      <c r="I526" s="110">
        <v>4000</v>
      </c>
      <c r="J526" s="36">
        <v>5548</v>
      </c>
      <c r="K526" s="38">
        <v>4800</v>
      </c>
      <c r="L526" s="36">
        <v>5548</v>
      </c>
      <c r="M526" s="38">
        <v>4800</v>
      </c>
    </row>
    <row r="527" spans="1:13" ht="15.75">
      <c r="A527" s="67" t="s">
        <v>524</v>
      </c>
      <c r="B527" s="67" t="s">
        <v>531</v>
      </c>
      <c r="C527" s="71" t="s">
        <v>538</v>
      </c>
      <c r="D527" s="67"/>
      <c r="E527" s="68" t="s">
        <v>748</v>
      </c>
      <c r="F527" s="70" t="s">
        <v>766</v>
      </c>
      <c r="G527" s="36"/>
      <c r="H527" s="36">
        <v>1796</v>
      </c>
      <c r="I527" s="110">
        <v>1700</v>
      </c>
      <c r="J527" s="36">
        <v>1796</v>
      </c>
      <c r="K527" s="38">
        <v>1700</v>
      </c>
      <c r="L527" s="36">
        <v>1796</v>
      </c>
      <c r="M527" s="38">
        <v>1700</v>
      </c>
    </row>
    <row r="528" spans="1:13" ht="15.75">
      <c r="A528" s="67"/>
      <c r="B528" s="67" t="s">
        <v>531</v>
      </c>
      <c r="C528" s="71"/>
      <c r="D528" s="67"/>
      <c r="E528" s="68"/>
      <c r="F528" s="70" t="s">
        <v>111</v>
      </c>
      <c r="G528" s="38">
        <f>SUM(G523:G526)</f>
        <v>12448</v>
      </c>
      <c r="H528" s="38">
        <f aca="true" t="shared" si="58" ref="H528:M528">SUM(H523:H526)</f>
        <v>14582</v>
      </c>
      <c r="I528" s="112">
        <f>SUM(I523:I527)</f>
        <v>12700</v>
      </c>
      <c r="J528" s="38">
        <f t="shared" si="58"/>
        <v>14582</v>
      </c>
      <c r="K528" s="38">
        <f>SUM(K523:K527)</f>
        <v>14300</v>
      </c>
      <c r="L528" s="38">
        <f t="shared" si="58"/>
        <v>14582</v>
      </c>
      <c r="M528" s="38">
        <f t="shared" si="58"/>
        <v>12600</v>
      </c>
    </row>
    <row r="529" spans="1:14" s="12" customFormat="1" ht="15.75">
      <c r="A529" s="169"/>
      <c r="B529" s="169"/>
      <c r="C529" s="183"/>
      <c r="D529" s="169"/>
      <c r="E529" s="170"/>
      <c r="F529" s="171"/>
      <c r="G529" s="179"/>
      <c r="H529" s="179"/>
      <c r="I529" s="179"/>
      <c r="J529" s="179"/>
      <c r="K529" s="179"/>
      <c r="L529" s="179"/>
      <c r="M529" s="179"/>
      <c r="N529" s="31"/>
    </row>
    <row r="530" spans="1:14" s="12" customFormat="1" ht="15.75">
      <c r="A530" s="141"/>
      <c r="B530" s="141"/>
      <c r="C530" s="157"/>
      <c r="D530" s="141"/>
      <c r="E530" s="142"/>
      <c r="F530" s="128"/>
      <c r="G530" s="143"/>
      <c r="H530" s="143"/>
      <c r="I530" s="143"/>
      <c r="J530" s="143"/>
      <c r="K530" s="143"/>
      <c r="L530" s="143"/>
      <c r="M530" s="143"/>
      <c r="N530" s="31"/>
    </row>
    <row r="531" spans="1:14" s="11" customFormat="1" ht="56.25" customHeight="1">
      <c r="A531" s="90" t="s">
        <v>99</v>
      </c>
      <c r="B531" s="90" t="s">
        <v>100</v>
      </c>
      <c r="C531" s="90" t="s">
        <v>101</v>
      </c>
      <c r="D531" s="90" t="s">
        <v>772</v>
      </c>
      <c r="E531" s="90" t="s">
        <v>102</v>
      </c>
      <c r="F531" s="90" t="s">
        <v>103</v>
      </c>
      <c r="G531" s="184" t="s">
        <v>601</v>
      </c>
      <c r="H531" s="90" t="s">
        <v>602</v>
      </c>
      <c r="I531" s="105" t="s">
        <v>603</v>
      </c>
      <c r="J531" s="90" t="s">
        <v>604</v>
      </c>
      <c r="K531" s="90" t="s">
        <v>605</v>
      </c>
      <c r="L531" s="90" t="s">
        <v>606</v>
      </c>
      <c r="M531" s="90" t="s">
        <v>607</v>
      </c>
      <c r="N531" s="213"/>
    </row>
    <row r="532" spans="1:14" s="33" customFormat="1" ht="33">
      <c r="A532" s="51" t="s">
        <v>524</v>
      </c>
      <c r="B532" s="51" t="s">
        <v>541</v>
      </c>
      <c r="C532" s="71"/>
      <c r="D532" s="51"/>
      <c r="E532" s="68"/>
      <c r="F532" s="76" t="s">
        <v>542</v>
      </c>
      <c r="G532" s="42"/>
      <c r="H532" s="36"/>
      <c r="I532" s="110"/>
      <c r="J532" s="36"/>
      <c r="K532" s="49"/>
      <c r="L532" s="95"/>
      <c r="M532" s="49"/>
      <c r="N532" s="209"/>
    </row>
    <row r="533" spans="1:14" s="33" customFormat="1" ht="16.5">
      <c r="A533" s="67" t="s">
        <v>524</v>
      </c>
      <c r="B533" s="67" t="s">
        <v>541</v>
      </c>
      <c r="C533" s="71" t="s">
        <v>543</v>
      </c>
      <c r="D533" s="67">
        <v>642014</v>
      </c>
      <c r="E533" s="68" t="s">
        <v>114</v>
      </c>
      <c r="F533" s="70" t="s">
        <v>544</v>
      </c>
      <c r="G533" s="36">
        <v>16597</v>
      </c>
      <c r="H533" s="36"/>
      <c r="I533" s="110">
        <v>15000</v>
      </c>
      <c r="J533" s="36"/>
      <c r="K533" s="38">
        <v>15000</v>
      </c>
      <c r="L533" s="93"/>
      <c r="M533" s="38">
        <v>15000</v>
      </c>
      <c r="N533" s="209"/>
    </row>
    <row r="534" spans="1:13" ht="31.5">
      <c r="A534" s="67" t="s">
        <v>524</v>
      </c>
      <c r="B534" s="67" t="s">
        <v>541</v>
      </c>
      <c r="C534" s="71" t="s">
        <v>494</v>
      </c>
      <c r="D534" s="67">
        <v>642026</v>
      </c>
      <c r="E534" s="68" t="s">
        <v>114</v>
      </c>
      <c r="F534" s="70" t="s">
        <v>545</v>
      </c>
      <c r="G534" s="36">
        <v>11617</v>
      </c>
      <c r="H534" s="36">
        <v>11617</v>
      </c>
      <c r="I534" s="110">
        <v>11500</v>
      </c>
      <c r="J534" s="36">
        <v>11617</v>
      </c>
      <c r="K534" s="38">
        <v>11600</v>
      </c>
      <c r="L534" s="36">
        <v>11617</v>
      </c>
      <c r="M534" s="38">
        <v>11600</v>
      </c>
    </row>
    <row r="535" spans="1:13" ht="15.75">
      <c r="A535" s="67" t="s">
        <v>524</v>
      </c>
      <c r="B535" s="67" t="s">
        <v>541</v>
      </c>
      <c r="C535" s="71" t="s">
        <v>494</v>
      </c>
      <c r="D535" s="67">
        <v>642026</v>
      </c>
      <c r="E535" s="68" t="s">
        <v>546</v>
      </c>
      <c r="F535" s="70" t="s">
        <v>547</v>
      </c>
      <c r="G535" s="36">
        <v>0</v>
      </c>
      <c r="H535" s="36"/>
      <c r="I535" s="110"/>
      <c r="J535" s="36"/>
      <c r="K535" s="38"/>
      <c r="L535" s="93"/>
      <c r="M535" s="38"/>
    </row>
    <row r="536" spans="1:13" ht="15.75">
      <c r="A536" s="67" t="s">
        <v>524</v>
      </c>
      <c r="B536" s="67" t="s">
        <v>541</v>
      </c>
      <c r="C536" s="71" t="s">
        <v>494</v>
      </c>
      <c r="D536" s="67">
        <v>642026</v>
      </c>
      <c r="E536" s="68" t="s">
        <v>548</v>
      </c>
      <c r="F536" s="70" t="s">
        <v>549</v>
      </c>
      <c r="G536" s="36">
        <v>3319</v>
      </c>
      <c r="H536" s="36"/>
      <c r="I536" s="110"/>
      <c r="J536" s="36"/>
      <c r="K536" s="38"/>
      <c r="L536" s="93"/>
      <c r="M536" s="38"/>
    </row>
    <row r="537" spans="1:13" ht="15.75">
      <c r="A537" s="67" t="s">
        <v>524</v>
      </c>
      <c r="B537" s="67" t="s">
        <v>541</v>
      </c>
      <c r="C537" s="71" t="s">
        <v>494</v>
      </c>
      <c r="D537" s="67">
        <v>637005</v>
      </c>
      <c r="E537" s="68"/>
      <c r="F537" s="70" t="s">
        <v>629</v>
      </c>
      <c r="G537" s="36"/>
      <c r="H537" s="36">
        <v>3319</v>
      </c>
      <c r="I537" s="110">
        <v>3320</v>
      </c>
      <c r="J537" s="36">
        <v>3319</v>
      </c>
      <c r="K537" s="38">
        <v>3320</v>
      </c>
      <c r="L537" s="36">
        <v>3319</v>
      </c>
      <c r="M537" s="38">
        <v>3320</v>
      </c>
    </row>
    <row r="538" spans="1:13" ht="31.5">
      <c r="A538" s="67" t="s">
        <v>524</v>
      </c>
      <c r="B538" s="67" t="s">
        <v>541</v>
      </c>
      <c r="C538" s="71" t="s">
        <v>494</v>
      </c>
      <c r="D538" s="67">
        <v>637034</v>
      </c>
      <c r="E538" s="68"/>
      <c r="F538" s="70" t="s">
        <v>630</v>
      </c>
      <c r="G538" s="36"/>
      <c r="H538" s="36">
        <v>1660</v>
      </c>
      <c r="I538" s="110">
        <v>1660</v>
      </c>
      <c r="J538" s="36">
        <v>1660</v>
      </c>
      <c r="K538" s="38">
        <v>1660</v>
      </c>
      <c r="L538" s="36">
        <v>1660</v>
      </c>
      <c r="M538" s="38">
        <v>1660</v>
      </c>
    </row>
    <row r="539" spans="1:13" ht="31.5">
      <c r="A539" s="67" t="s">
        <v>524</v>
      </c>
      <c r="B539" s="67" t="s">
        <v>541</v>
      </c>
      <c r="C539" s="71" t="s">
        <v>550</v>
      </c>
      <c r="D539" s="67">
        <v>642014</v>
      </c>
      <c r="E539" s="68" t="s">
        <v>551</v>
      </c>
      <c r="F539" s="70" t="s">
        <v>552</v>
      </c>
      <c r="G539" s="36">
        <v>6139</v>
      </c>
      <c r="H539" s="36">
        <v>6638</v>
      </c>
      <c r="I539" s="110">
        <v>6000</v>
      </c>
      <c r="J539" s="36">
        <v>6638</v>
      </c>
      <c r="K539" s="38">
        <v>6000</v>
      </c>
      <c r="L539" s="36">
        <v>6638</v>
      </c>
      <c r="M539" s="38">
        <v>6000</v>
      </c>
    </row>
    <row r="540" spans="1:13" ht="15.75">
      <c r="A540" s="67" t="s">
        <v>524</v>
      </c>
      <c r="B540" s="67" t="s">
        <v>541</v>
      </c>
      <c r="C540" s="71" t="s">
        <v>296</v>
      </c>
      <c r="D540" s="67">
        <v>642014</v>
      </c>
      <c r="E540" s="68" t="s">
        <v>114</v>
      </c>
      <c r="F540" s="70" t="s">
        <v>553</v>
      </c>
      <c r="G540" s="36">
        <v>11617</v>
      </c>
      <c r="H540" s="36">
        <v>11660</v>
      </c>
      <c r="I540" s="110">
        <v>4000</v>
      </c>
      <c r="J540" s="36">
        <v>11660</v>
      </c>
      <c r="K540" s="38">
        <v>4000</v>
      </c>
      <c r="L540" s="36">
        <v>11660</v>
      </c>
      <c r="M540" s="38">
        <v>5000</v>
      </c>
    </row>
    <row r="541" spans="1:13" ht="15.75">
      <c r="A541" s="67"/>
      <c r="B541" s="67" t="s">
        <v>541</v>
      </c>
      <c r="C541" s="71"/>
      <c r="D541" s="67"/>
      <c r="E541" s="68"/>
      <c r="F541" s="70" t="s">
        <v>111</v>
      </c>
      <c r="G541" s="38">
        <f>SUM(G533:G540)</f>
        <v>49289</v>
      </c>
      <c r="H541" s="38">
        <f aca="true" t="shared" si="59" ref="H541:M541">SUM(H533:H540)</f>
        <v>34894</v>
      </c>
      <c r="I541" s="112">
        <f t="shared" si="59"/>
        <v>41480</v>
      </c>
      <c r="J541" s="38">
        <f t="shared" si="59"/>
        <v>34894</v>
      </c>
      <c r="K541" s="38">
        <f t="shared" si="59"/>
        <v>41580</v>
      </c>
      <c r="L541" s="38">
        <f t="shared" si="59"/>
        <v>34894</v>
      </c>
      <c r="M541" s="38">
        <f t="shared" si="59"/>
        <v>42580</v>
      </c>
    </row>
    <row r="542" spans="1:14" s="33" customFormat="1" ht="66">
      <c r="A542" s="51" t="s">
        <v>524</v>
      </c>
      <c r="B542" s="51" t="s">
        <v>554</v>
      </c>
      <c r="C542" s="71"/>
      <c r="D542" s="51"/>
      <c r="E542" s="68"/>
      <c r="F542" s="76" t="s">
        <v>555</v>
      </c>
      <c r="G542" s="42"/>
      <c r="H542" s="36"/>
      <c r="I542" s="110"/>
      <c r="J542" s="36"/>
      <c r="K542" s="49"/>
      <c r="L542" s="95"/>
      <c r="M542" s="49"/>
      <c r="N542" s="209"/>
    </row>
    <row r="543" spans="1:13" ht="15.75">
      <c r="A543" s="67" t="s">
        <v>524</v>
      </c>
      <c r="B543" s="67" t="s">
        <v>554</v>
      </c>
      <c r="C543" s="71" t="s">
        <v>550</v>
      </c>
      <c r="D543" s="67">
        <v>642001</v>
      </c>
      <c r="E543" s="68" t="s">
        <v>556</v>
      </c>
      <c r="F543" s="70" t="s">
        <v>557</v>
      </c>
      <c r="G543" s="36">
        <v>5643</v>
      </c>
      <c r="H543" s="36">
        <v>5645</v>
      </c>
      <c r="I543" s="110">
        <v>5600</v>
      </c>
      <c r="J543" s="36">
        <v>5645</v>
      </c>
      <c r="K543" s="38">
        <v>5600</v>
      </c>
      <c r="L543" s="36">
        <v>5645</v>
      </c>
      <c r="M543" s="38">
        <v>5600</v>
      </c>
    </row>
    <row r="544" spans="1:13" ht="15.75">
      <c r="A544" s="67" t="s">
        <v>524</v>
      </c>
      <c r="B544" s="67" t="s">
        <v>554</v>
      </c>
      <c r="C544" s="71" t="s">
        <v>550</v>
      </c>
      <c r="D544" s="67">
        <v>642002</v>
      </c>
      <c r="E544" s="68"/>
      <c r="F544" s="70" t="s">
        <v>631</v>
      </c>
      <c r="G544" s="36"/>
      <c r="H544" s="36">
        <v>5311</v>
      </c>
      <c r="I544" s="110">
        <v>5311</v>
      </c>
      <c r="J544" s="36">
        <v>5311</v>
      </c>
      <c r="K544" s="36">
        <v>5311</v>
      </c>
      <c r="L544" s="36">
        <v>5311</v>
      </c>
      <c r="M544" s="36">
        <v>5311</v>
      </c>
    </row>
    <row r="545" spans="1:13" ht="15.75">
      <c r="A545" s="67"/>
      <c r="B545" s="67" t="s">
        <v>554</v>
      </c>
      <c r="C545" s="71"/>
      <c r="D545" s="67"/>
      <c r="E545" s="68"/>
      <c r="F545" s="70" t="s">
        <v>111</v>
      </c>
      <c r="G545" s="36">
        <f>SUM(G543)</f>
        <v>5643</v>
      </c>
      <c r="H545" s="36">
        <f aca="true" t="shared" si="60" ref="H545:M545">SUM(H543:H544)</f>
        <v>10956</v>
      </c>
      <c r="I545" s="110">
        <f t="shared" si="60"/>
        <v>10911</v>
      </c>
      <c r="J545" s="36">
        <f t="shared" si="60"/>
        <v>10956</v>
      </c>
      <c r="K545" s="36">
        <f t="shared" si="60"/>
        <v>10911</v>
      </c>
      <c r="L545" s="36">
        <f t="shared" si="60"/>
        <v>10956</v>
      </c>
      <c r="M545" s="36">
        <f t="shared" si="60"/>
        <v>10911</v>
      </c>
    </row>
    <row r="546" spans="1:14" s="35" customFormat="1" ht="15.75">
      <c r="A546" s="51" t="s">
        <v>524</v>
      </c>
      <c r="B546" s="51"/>
      <c r="C546" s="79"/>
      <c r="D546" s="51"/>
      <c r="E546" s="75"/>
      <c r="F546" s="81" t="s">
        <v>20</v>
      </c>
      <c r="G546" s="26">
        <f aca="true" t="shared" si="61" ref="G546:M546">SUM(G545+G541+G528+G521+G518)</f>
        <v>802003</v>
      </c>
      <c r="H546" s="26">
        <f t="shared" si="61"/>
        <v>962307</v>
      </c>
      <c r="I546" s="114">
        <f t="shared" si="61"/>
        <v>859667</v>
      </c>
      <c r="J546" s="26">
        <f t="shared" si="61"/>
        <v>992850</v>
      </c>
      <c r="K546" s="26">
        <f t="shared" si="61"/>
        <v>879858</v>
      </c>
      <c r="L546" s="26">
        <f t="shared" si="61"/>
        <v>1162044</v>
      </c>
      <c r="M546" s="26">
        <f t="shared" si="61"/>
        <v>1012865</v>
      </c>
      <c r="N546" s="89"/>
    </row>
    <row r="547" spans="1:14" s="29" customFormat="1" ht="18.75">
      <c r="A547" s="51" t="s">
        <v>558</v>
      </c>
      <c r="B547" s="51"/>
      <c r="C547" s="71"/>
      <c r="D547" s="51"/>
      <c r="E547" s="68"/>
      <c r="F547" s="53" t="s">
        <v>559</v>
      </c>
      <c r="G547" s="41"/>
      <c r="H547" s="15"/>
      <c r="I547" s="110"/>
      <c r="J547" s="15"/>
      <c r="K547" s="215"/>
      <c r="L547" s="91"/>
      <c r="M547" s="215"/>
      <c r="N547" s="208"/>
    </row>
    <row r="548" spans="1:14" s="34" customFormat="1" ht="49.5">
      <c r="A548" s="84" t="s">
        <v>558</v>
      </c>
      <c r="B548" s="51" t="s">
        <v>560</v>
      </c>
      <c r="C548" s="71"/>
      <c r="D548" s="84"/>
      <c r="E548" s="68"/>
      <c r="F548" s="76" t="s">
        <v>561</v>
      </c>
      <c r="G548" s="44"/>
      <c r="H548" s="36"/>
      <c r="I548" s="110"/>
      <c r="J548" s="36"/>
      <c r="K548" s="85"/>
      <c r="L548" s="97"/>
      <c r="M548" s="85"/>
      <c r="N548" s="210"/>
    </row>
    <row r="549" spans="1:14" s="30" customFormat="1" ht="31.5">
      <c r="A549" s="86" t="s">
        <v>558</v>
      </c>
      <c r="B549" s="86" t="s">
        <v>560</v>
      </c>
      <c r="C549" s="68" t="s">
        <v>562</v>
      </c>
      <c r="D549" s="86">
        <v>644001</v>
      </c>
      <c r="E549" s="68" t="s">
        <v>563</v>
      </c>
      <c r="F549" s="70" t="s">
        <v>564</v>
      </c>
      <c r="G549" s="36">
        <v>116179</v>
      </c>
      <c r="H549" s="36">
        <v>96200</v>
      </c>
      <c r="I549" s="110">
        <v>96200</v>
      </c>
      <c r="J549" s="36">
        <v>96200</v>
      </c>
      <c r="K549" s="36">
        <v>96200</v>
      </c>
      <c r="L549" s="36">
        <v>96200</v>
      </c>
      <c r="M549" s="36">
        <v>96200</v>
      </c>
      <c r="N549" s="124"/>
    </row>
    <row r="550" spans="1:13" ht="31.5">
      <c r="A550" s="67" t="s">
        <v>558</v>
      </c>
      <c r="B550" s="67" t="s">
        <v>560</v>
      </c>
      <c r="C550" s="71" t="s">
        <v>400</v>
      </c>
      <c r="D550" s="67">
        <v>641001</v>
      </c>
      <c r="E550" s="73" t="s">
        <v>565</v>
      </c>
      <c r="F550" s="70" t="s">
        <v>566</v>
      </c>
      <c r="G550" s="36">
        <v>996</v>
      </c>
      <c r="H550" s="36">
        <v>1328</v>
      </c>
      <c r="I550" s="110">
        <v>1000</v>
      </c>
      <c r="J550" s="36">
        <v>1328</v>
      </c>
      <c r="K550" s="36">
        <v>1328</v>
      </c>
      <c r="L550" s="36">
        <v>1328</v>
      </c>
      <c r="M550" s="36">
        <v>1328</v>
      </c>
    </row>
    <row r="551" spans="1:13" ht="15.75">
      <c r="A551" s="67"/>
      <c r="B551" s="67" t="s">
        <v>560</v>
      </c>
      <c r="C551" s="71"/>
      <c r="D551" s="67"/>
      <c r="E551" s="68"/>
      <c r="F551" s="70" t="s">
        <v>111</v>
      </c>
      <c r="G551" s="38">
        <f>SUM(G549:G550)</f>
        <v>117175</v>
      </c>
      <c r="H551" s="38">
        <f aca="true" t="shared" si="62" ref="H551:M551">SUM(H549:H550)</f>
        <v>97528</v>
      </c>
      <c r="I551" s="112">
        <f t="shared" si="62"/>
        <v>97200</v>
      </c>
      <c r="J551" s="38">
        <f t="shared" si="62"/>
        <v>97528</v>
      </c>
      <c r="K551" s="38">
        <f t="shared" si="62"/>
        <v>97528</v>
      </c>
      <c r="L551" s="38">
        <f t="shared" si="62"/>
        <v>97528</v>
      </c>
      <c r="M551" s="38">
        <f t="shared" si="62"/>
        <v>97528</v>
      </c>
    </row>
    <row r="552" spans="1:14" s="37" customFormat="1" ht="16.5" customHeight="1">
      <c r="A552" s="84" t="s">
        <v>558</v>
      </c>
      <c r="B552" s="84"/>
      <c r="C552" s="79"/>
      <c r="D552" s="84"/>
      <c r="E552" s="75"/>
      <c r="F552" s="81" t="s">
        <v>20</v>
      </c>
      <c r="G552" s="87">
        <f aca="true" t="shared" si="63" ref="G552:M552">SUM(G551)</f>
        <v>117175</v>
      </c>
      <c r="H552" s="87">
        <f t="shared" si="63"/>
        <v>97528</v>
      </c>
      <c r="I552" s="120">
        <f t="shared" si="63"/>
        <v>97200</v>
      </c>
      <c r="J552" s="87">
        <f t="shared" si="63"/>
        <v>97528</v>
      </c>
      <c r="K552" s="87">
        <f t="shared" si="63"/>
        <v>97528</v>
      </c>
      <c r="L552" s="87">
        <f t="shared" si="63"/>
        <v>97528</v>
      </c>
      <c r="M552" s="87">
        <f t="shared" si="63"/>
        <v>97528</v>
      </c>
      <c r="N552" s="211"/>
    </row>
    <row r="553" spans="1:14" s="32" customFormat="1" ht="37.5">
      <c r="A553" s="84" t="s">
        <v>567</v>
      </c>
      <c r="B553" s="84"/>
      <c r="C553" s="71"/>
      <c r="D553" s="84"/>
      <c r="E553" s="68"/>
      <c r="F553" s="53" t="s">
        <v>568</v>
      </c>
      <c r="G553" s="45"/>
      <c r="H553" s="15"/>
      <c r="I553" s="110"/>
      <c r="J553" s="15"/>
      <c r="K553" s="219"/>
      <c r="L553" s="220"/>
      <c r="M553" s="219"/>
      <c r="N553" s="221"/>
    </row>
    <row r="554" spans="1:14" s="34" customFormat="1" ht="18.75" customHeight="1">
      <c r="A554" s="84" t="s">
        <v>567</v>
      </c>
      <c r="B554" s="51" t="s">
        <v>569</v>
      </c>
      <c r="C554" s="71"/>
      <c r="D554" s="84"/>
      <c r="E554" s="68"/>
      <c r="F554" s="76" t="s">
        <v>570</v>
      </c>
      <c r="G554" s="44"/>
      <c r="H554" s="36"/>
      <c r="I554" s="110"/>
      <c r="J554" s="36"/>
      <c r="K554" s="85"/>
      <c r="L554" s="97"/>
      <c r="M554" s="85"/>
      <c r="N554" s="210"/>
    </row>
    <row r="555" spans="1:13" ht="18" customHeight="1">
      <c r="A555" s="67" t="s">
        <v>567</v>
      </c>
      <c r="B555" s="67" t="s">
        <v>569</v>
      </c>
      <c r="C555" s="68" t="s">
        <v>571</v>
      </c>
      <c r="D555" s="67"/>
      <c r="E555" s="68" t="s">
        <v>114</v>
      </c>
      <c r="F555" s="70" t="s">
        <v>572</v>
      </c>
      <c r="G555" s="36">
        <v>29175</v>
      </c>
      <c r="H555" s="36">
        <v>29893</v>
      </c>
      <c r="I555" s="110">
        <v>29219</v>
      </c>
      <c r="J555" s="36">
        <v>31321</v>
      </c>
      <c r="K555" s="36">
        <v>31321</v>
      </c>
      <c r="L555" s="36">
        <v>32743</v>
      </c>
      <c r="M555" s="36">
        <v>32743</v>
      </c>
    </row>
    <row r="556" spans="1:13" ht="15.75">
      <c r="A556" s="67"/>
      <c r="B556" s="67" t="s">
        <v>569</v>
      </c>
      <c r="C556" s="71"/>
      <c r="D556" s="67"/>
      <c r="E556" s="68"/>
      <c r="F556" s="70" t="s">
        <v>111</v>
      </c>
      <c r="G556" s="38">
        <f>SUM(G555)</f>
        <v>29175</v>
      </c>
      <c r="H556" s="38">
        <f aca="true" t="shared" si="64" ref="H556:M556">SUM(H555)</f>
        <v>29893</v>
      </c>
      <c r="I556" s="112">
        <f t="shared" si="64"/>
        <v>29219</v>
      </c>
      <c r="J556" s="38">
        <f t="shared" si="64"/>
        <v>31321</v>
      </c>
      <c r="K556" s="38">
        <f t="shared" si="64"/>
        <v>31321</v>
      </c>
      <c r="L556" s="38">
        <f t="shared" si="64"/>
        <v>32743</v>
      </c>
      <c r="M556" s="38">
        <f t="shared" si="64"/>
        <v>32743</v>
      </c>
    </row>
    <row r="557" spans="1:14" s="34" customFormat="1" ht="49.5">
      <c r="A557" s="84" t="s">
        <v>567</v>
      </c>
      <c r="B557" s="51" t="s">
        <v>573</v>
      </c>
      <c r="C557" s="71"/>
      <c r="D557" s="84"/>
      <c r="E557" s="68"/>
      <c r="F557" s="76" t="s">
        <v>574</v>
      </c>
      <c r="G557" s="44"/>
      <c r="H557" s="36"/>
      <c r="I557" s="110"/>
      <c r="J557" s="36"/>
      <c r="K557" s="85"/>
      <c r="L557" s="36"/>
      <c r="M557" s="85"/>
      <c r="N557" s="210"/>
    </row>
    <row r="558" spans="1:13" ht="31.5">
      <c r="A558" s="67" t="s">
        <v>567</v>
      </c>
      <c r="B558" s="67" t="s">
        <v>573</v>
      </c>
      <c r="C558" s="71" t="s">
        <v>107</v>
      </c>
      <c r="D558" s="67"/>
      <c r="E558" s="68"/>
      <c r="F558" s="70" t="s">
        <v>575</v>
      </c>
      <c r="G558" s="36">
        <v>19640</v>
      </c>
      <c r="H558" s="36">
        <v>20000</v>
      </c>
      <c r="I558" s="110">
        <v>20000</v>
      </c>
      <c r="J558" s="36">
        <v>20000</v>
      </c>
      <c r="K558" s="36">
        <v>20000</v>
      </c>
      <c r="L558" s="36">
        <v>20000</v>
      </c>
      <c r="M558" s="36">
        <v>20000</v>
      </c>
    </row>
    <row r="559" spans="1:13" ht="15.75">
      <c r="A559" s="67" t="s">
        <v>567</v>
      </c>
      <c r="B559" s="67" t="s">
        <v>573</v>
      </c>
      <c r="C559" s="71" t="s">
        <v>107</v>
      </c>
      <c r="D559" s="67"/>
      <c r="E559" s="68"/>
      <c r="F559" s="70" t="s">
        <v>576</v>
      </c>
      <c r="G559" s="22">
        <v>1018</v>
      </c>
      <c r="H559" s="22">
        <v>1020</v>
      </c>
      <c r="I559" s="121">
        <v>1020</v>
      </c>
      <c r="J559" s="22">
        <v>1020</v>
      </c>
      <c r="K559" s="22">
        <v>1020</v>
      </c>
      <c r="L559" s="22">
        <v>1020</v>
      </c>
      <c r="M559" s="22">
        <v>1020</v>
      </c>
    </row>
    <row r="560" spans="1:13" ht="15.75">
      <c r="A560" s="67"/>
      <c r="B560" s="67" t="s">
        <v>573</v>
      </c>
      <c r="C560" s="71"/>
      <c r="D560" s="67"/>
      <c r="E560" s="68"/>
      <c r="F560" s="70" t="s">
        <v>111</v>
      </c>
      <c r="G560" s="38">
        <f>SUM(G558:G559)</f>
        <v>20658</v>
      </c>
      <c r="H560" s="38">
        <f aca="true" t="shared" si="65" ref="H560:M560">SUM(H558:H559)</f>
        <v>21020</v>
      </c>
      <c r="I560" s="112">
        <f t="shared" si="65"/>
        <v>21020</v>
      </c>
      <c r="J560" s="38">
        <f t="shared" si="65"/>
        <v>21020</v>
      </c>
      <c r="K560" s="38">
        <f t="shared" si="65"/>
        <v>21020</v>
      </c>
      <c r="L560" s="38">
        <f t="shared" si="65"/>
        <v>21020</v>
      </c>
      <c r="M560" s="38">
        <f t="shared" si="65"/>
        <v>21020</v>
      </c>
    </row>
    <row r="561" spans="1:14" s="12" customFormat="1" ht="15.75">
      <c r="A561" s="169"/>
      <c r="B561" s="169"/>
      <c r="C561" s="183"/>
      <c r="D561" s="169"/>
      <c r="E561" s="170"/>
      <c r="F561" s="171"/>
      <c r="G561" s="179"/>
      <c r="H561" s="179"/>
      <c r="I561" s="179"/>
      <c r="J561" s="179"/>
      <c r="K561" s="179"/>
      <c r="L561" s="179"/>
      <c r="M561" s="179"/>
      <c r="N561" s="31"/>
    </row>
    <row r="562" spans="1:14" s="12" customFormat="1" ht="15.75">
      <c r="A562" s="141"/>
      <c r="B562" s="141"/>
      <c r="C562" s="157"/>
      <c r="D562" s="141"/>
      <c r="E562" s="142"/>
      <c r="F562" s="128"/>
      <c r="G562" s="143"/>
      <c r="H562" s="143"/>
      <c r="I562" s="143"/>
      <c r="J562" s="143"/>
      <c r="K562" s="143"/>
      <c r="L562" s="143"/>
      <c r="M562" s="143"/>
      <c r="N562" s="31"/>
    </row>
    <row r="563" spans="1:14" s="11" customFormat="1" ht="56.25" customHeight="1">
      <c r="A563" s="90" t="s">
        <v>99</v>
      </c>
      <c r="B563" s="90" t="s">
        <v>100</v>
      </c>
      <c r="C563" s="90" t="s">
        <v>101</v>
      </c>
      <c r="D563" s="90" t="s">
        <v>772</v>
      </c>
      <c r="E563" s="90" t="s">
        <v>102</v>
      </c>
      <c r="F563" s="90" t="s">
        <v>103</v>
      </c>
      <c r="G563" s="184" t="s">
        <v>601</v>
      </c>
      <c r="H563" s="90" t="s">
        <v>602</v>
      </c>
      <c r="I563" s="105" t="s">
        <v>603</v>
      </c>
      <c r="J563" s="90" t="s">
        <v>604</v>
      </c>
      <c r="K563" s="90" t="s">
        <v>605</v>
      </c>
      <c r="L563" s="90" t="s">
        <v>606</v>
      </c>
      <c r="M563" s="90" t="s">
        <v>607</v>
      </c>
      <c r="N563" s="213"/>
    </row>
    <row r="564" spans="1:14" s="33" customFormat="1" ht="16.5">
      <c r="A564" s="51" t="s">
        <v>567</v>
      </c>
      <c r="B564" s="51" t="s">
        <v>577</v>
      </c>
      <c r="C564" s="71"/>
      <c r="D564" s="51"/>
      <c r="E564" s="68"/>
      <c r="F564" s="76" t="s">
        <v>578</v>
      </c>
      <c r="G564" s="42"/>
      <c r="H564" s="36"/>
      <c r="I564" s="110"/>
      <c r="J564" s="36"/>
      <c r="K564" s="49"/>
      <c r="L564" s="36"/>
      <c r="M564" s="49"/>
      <c r="N564" s="209"/>
    </row>
    <row r="565" spans="1:13" ht="15.75">
      <c r="A565" s="67" t="s">
        <v>567</v>
      </c>
      <c r="B565" s="67" t="s">
        <v>577</v>
      </c>
      <c r="C565" s="71" t="s">
        <v>289</v>
      </c>
      <c r="D565" s="67"/>
      <c r="E565" s="68"/>
      <c r="F565" s="88" t="s">
        <v>579</v>
      </c>
      <c r="G565" s="22">
        <v>24997</v>
      </c>
      <c r="H565" s="36">
        <v>34000</v>
      </c>
      <c r="I565" s="110">
        <v>34000</v>
      </c>
      <c r="J565" s="36">
        <v>34000</v>
      </c>
      <c r="K565" s="36">
        <v>34000</v>
      </c>
      <c r="L565" s="36">
        <v>34000</v>
      </c>
      <c r="M565" s="36">
        <v>34000</v>
      </c>
    </row>
    <row r="566" spans="1:13" ht="15.75">
      <c r="A566" s="67"/>
      <c r="B566" s="67" t="s">
        <v>577</v>
      </c>
      <c r="C566" s="71"/>
      <c r="D566" s="67"/>
      <c r="E566" s="68"/>
      <c r="F566" s="88" t="s">
        <v>111</v>
      </c>
      <c r="G566" s="38">
        <f>SUM(G565)</f>
        <v>24997</v>
      </c>
      <c r="H566" s="38">
        <f aca="true" t="shared" si="66" ref="H566:M566">SUM(H565)</f>
        <v>34000</v>
      </c>
      <c r="I566" s="112">
        <f t="shared" si="66"/>
        <v>34000</v>
      </c>
      <c r="J566" s="38">
        <f t="shared" si="66"/>
        <v>34000</v>
      </c>
      <c r="K566" s="38">
        <f t="shared" si="66"/>
        <v>34000</v>
      </c>
      <c r="L566" s="38">
        <f t="shared" si="66"/>
        <v>34000</v>
      </c>
      <c r="M566" s="38">
        <f t="shared" si="66"/>
        <v>34000</v>
      </c>
    </row>
    <row r="567" spans="1:14" s="33" customFormat="1" ht="16.5">
      <c r="A567" s="51" t="s">
        <v>567</v>
      </c>
      <c r="B567" s="51" t="s">
        <v>580</v>
      </c>
      <c r="C567" s="71"/>
      <c r="D567" s="51"/>
      <c r="E567" s="68"/>
      <c r="F567" s="76" t="s">
        <v>581</v>
      </c>
      <c r="G567" s="42"/>
      <c r="H567" s="36"/>
      <c r="I567" s="110"/>
      <c r="J567" s="36"/>
      <c r="K567" s="49"/>
      <c r="L567" s="36"/>
      <c r="M567" s="49"/>
      <c r="N567" s="209"/>
    </row>
    <row r="568" spans="1:13" ht="15.75">
      <c r="A568" s="67" t="s">
        <v>567</v>
      </c>
      <c r="B568" s="67" t="s">
        <v>580</v>
      </c>
      <c r="C568" s="71" t="s">
        <v>107</v>
      </c>
      <c r="D568" s="67"/>
      <c r="E568" s="68" t="s">
        <v>582</v>
      </c>
      <c r="F568" s="70" t="s">
        <v>581</v>
      </c>
      <c r="G568" s="36">
        <v>13028</v>
      </c>
      <c r="H568" s="36">
        <v>13430</v>
      </c>
      <c r="I568" s="110">
        <v>13430</v>
      </c>
      <c r="J568" s="36">
        <v>14114</v>
      </c>
      <c r="K568" s="36">
        <v>14114</v>
      </c>
      <c r="L568" s="36">
        <v>14801</v>
      </c>
      <c r="M568" s="36">
        <v>14801</v>
      </c>
    </row>
    <row r="569" spans="1:13" ht="15.75">
      <c r="A569" s="67"/>
      <c r="B569" s="67" t="s">
        <v>580</v>
      </c>
      <c r="C569" s="71"/>
      <c r="D569" s="67"/>
      <c r="E569" s="68"/>
      <c r="F569" s="70" t="s">
        <v>111</v>
      </c>
      <c r="G569" s="38">
        <f>SUM(G568)</f>
        <v>13028</v>
      </c>
      <c r="H569" s="38">
        <f aca="true" t="shared" si="67" ref="H569:M569">SUM(H568)</f>
        <v>13430</v>
      </c>
      <c r="I569" s="112">
        <f t="shared" si="67"/>
        <v>13430</v>
      </c>
      <c r="J569" s="38">
        <f t="shared" si="67"/>
        <v>14114</v>
      </c>
      <c r="K569" s="38">
        <f t="shared" si="67"/>
        <v>14114</v>
      </c>
      <c r="L569" s="38">
        <f t="shared" si="67"/>
        <v>14801</v>
      </c>
      <c r="M569" s="38">
        <f t="shared" si="67"/>
        <v>14801</v>
      </c>
    </row>
    <row r="570" spans="1:14" s="33" customFormat="1" ht="16.5">
      <c r="A570" s="51" t="s">
        <v>567</v>
      </c>
      <c r="B570" s="51" t="s">
        <v>583</v>
      </c>
      <c r="C570" s="71"/>
      <c r="D570" s="51"/>
      <c r="E570" s="68"/>
      <c r="F570" s="76" t="s">
        <v>584</v>
      </c>
      <c r="G570" s="42"/>
      <c r="H570" s="36"/>
      <c r="I570" s="111"/>
      <c r="J570" s="36"/>
      <c r="K570" s="49"/>
      <c r="L570" s="36"/>
      <c r="M570" s="49"/>
      <c r="N570" s="209"/>
    </row>
    <row r="571" spans="1:13" ht="31.5">
      <c r="A571" s="67" t="s">
        <v>567</v>
      </c>
      <c r="B571" s="67" t="s">
        <v>583</v>
      </c>
      <c r="C571" s="71" t="s">
        <v>107</v>
      </c>
      <c r="D571" s="67"/>
      <c r="E571" s="68" t="s">
        <v>585</v>
      </c>
      <c r="F571" s="70" t="s">
        <v>586</v>
      </c>
      <c r="G571" s="36">
        <v>7450</v>
      </c>
      <c r="H571" s="36">
        <v>7450</v>
      </c>
      <c r="I571" s="110">
        <v>7450</v>
      </c>
      <c r="J571" s="36">
        <v>7450</v>
      </c>
      <c r="K571" s="36">
        <v>7450</v>
      </c>
      <c r="L571" s="36">
        <v>7450</v>
      </c>
      <c r="M571" s="36">
        <v>7450</v>
      </c>
    </row>
    <row r="572" spans="1:13" ht="15.75">
      <c r="A572" s="67"/>
      <c r="B572" s="67" t="s">
        <v>583</v>
      </c>
      <c r="C572" s="71"/>
      <c r="D572" s="67"/>
      <c r="E572" s="68"/>
      <c r="F572" s="70" t="s">
        <v>111</v>
      </c>
      <c r="G572" s="38">
        <f>SUM(G571)</f>
        <v>7450</v>
      </c>
      <c r="H572" s="38">
        <f aca="true" t="shared" si="68" ref="H572:M572">SUM(H571)</f>
        <v>7450</v>
      </c>
      <c r="I572" s="112">
        <f t="shared" si="68"/>
        <v>7450</v>
      </c>
      <c r="J572" s="38">
        <f t="shared" si="68"/>
        <v>7450</v>
      </c>
      <c r="K572" s="38">
        <f t="shared" si="68"/>
        <v>7450</v>
      </c>
      <c r="L572" s="38">
        <f t="shared" si="68"/>
        <v>7450</v>
      </c>
      <c r="M572" s="38">
        <f t="shared" si="68"/>
        <v>7450</v>
      </c>
    </row>
    <row r="573" spans="1:14" s="33" customFormat="1" ht="33">
      <c r="A573" s="51" t="s">
        <v>567</v>
      </c>
      <c r="B573" s="51" t="s">
        <v>587</v>
      </c>
      <c r="C573" s="71"/>
      <c r="D573" s="51"/>
      <c r="E573" s="68"/>
      <c r="F573" s="76" t="s">
        <v>588</v>
      </c>
      <c r="G573" s="42"/>
      <c r="H573" s="36"/>
      <c r="I573" s="111"/>
      <c r="J573" s="36"/>
      <c r="K573" s="49"/>
      <c r="L573" s="36"/>
      <c r="M573" s="49"/>
      <c r="N573" s="209"/>
    </row>
    <row r="574" spans="1:13" ht="15.75">
      <c r="A574" s="67" t="s">
        <v>567</v>
      </c>
      <c r="B574" s="67" t="s">
        <v>587</v>
      </c>
      <c r="C574" s="71" t="s">
        <v>107</v>
      </c>
      <c r="D574" s="67"/>
      <c r="E574" s="68" t="s">
        <v>589</v>
      </c>
      <c r="F574" s="70" t="s">
        <v>590</v>
      </c>
      <c r="G574" s="36">
        <v>3273</v>
      </c>
      <c r="H574" s="36">
        <v>3275</v>
      </c>
      <c r="I574" s="110">
        <v>3270</v>
      </c>
      <c r="J574" s="22">
        <v>3270</v>
      </c>
      <c r="K574" s="22">
        <v>3270</v>
      </c>
      <c r="L574" s="22">
        <v>3270</v>
      </c>
      <c r="M574" s="22">
        <v>3270</v>
      </c>
    </row>
    <row r="575" spans="1:13" ht="15.75">
      <c r="A575" s="67"/>
      <c r="B575" s="67" t="s">
        <v>587</v>
      </c>
      <c r="C575" s="71"/>
      <c r="D575" s="67"/>
      <c r="E575" s="68"/>
      <c r="F575" s="70" t="s">
        <v>111</v>
      </c>
      <c r="G575" s="38">
        <f>SUM(G574)</f>
        <v>3273</v>
      </c>
      <c r="H575" s="38">
        <f aca="true" t="shared" si="69" ref="H575:M575">SUM(H574)</f>
        <v>3275</v>
      </c>
      <c r="I575" s="112">
        <f t="shared" si="69"/>
        <v>3270</v>
      </c>
      <c r="J575" s="38">
        <f t="shared" si="69"/>
        <v>3270</v>
      </c>
      <c r="K575" s="38">
        <f t="shared" si="69"/>
        <v>3270</v>
      </c>
      <c r="L575" s="38">
        <f t="shared" si="69"/>
        <v>3270</v>
      </c>
      <c r="M575" s="38">
        <f t="shared" si="69"/>
        <v>3270</v>
      </c>
    </row>
    <row r="576" spans="1:14" s="35" customFormat="1" ht="15.75">
      <c r="A576" s="51" t="s">
        <v>567</v>
      </c>
      <c r="B576" s="51"/>
      <c r="C576" s="79"/>
      <c r="D576" s="51"/>
      <c r="E576" s="75"/>
      <c r="F576" s="81" t="s">
        <v>20</v>
      </c>
      <c r="G576" s="26">
        <f aca="true" t="shared" si="70" ref="G576:M576">SUM(G575+G572+G569+G566+G560+G556)</f>
        <v>98581</v>
      </c>
      <c r="H576" s="26">
        <f t="shared" si="70"/>
        <v>109068</v>
      </c>
      <c r="I576" s="114">
        <f t="shared" si="70"/>
        <v>108389</v>
      </c>
      <c r="J576" s="26">
        <f t="shared" si="70"/>
        <v>111175</v>
      </c>
      <c r="K576" s="26">
        <f t="shared" si="70"/>
        <v>111175</v>
      </c>
      <c r="L576" s="26">
        <f t="shared" si="70"/>
        <v>113284</v>
      </c>
      <c r="M576" s="26">
        <f t="shared" si="70"/>
        <v>113284</v>
      </c>
      <c r="N576" s="89"/>
    </row>
    <row r="577" spans="1:14" s="89" customFormat="1" ht="15.75">
      <c r="A577" s="51"/>
      <c r="B577" s="51"/>
      <c r="C577" s="79"/>
      <c r="D577" s="51"/>
      <c r="E577" s="75"/>
      <c r="F577" s="81"/>
      <c r="G577" s="26"/>
      <c r="H577" s="26"/>
      <c r="I577" s="114"/>
      <c r="J577" s="26"/>
      <c r="K577" s="26"/>
      <c r="L577" s="15"/>
      <c r="M577" s="222"/>
      <c r="N577" s="223"/>
    </row>
    <row r="578" spans="1:13" s="55" customFormat="1" ht="18.75">
      <c r="A578" s="51"/>
      <c r="B578" s="51"/>
      <c r="C578" s="51"/>
      <c r="D578" s="51"/>
      <c r="E578" s="51"/>
      <c r="F578" s="53" t="s">
        <v>591</v>
      </c>
      <c r="G578" s="207">
        <f>SUM(G576+G552+G546+G510+G448+G383+G339+G305+G248+G159+G73+G50+G46)</f>
        <v>12595877</v>
      </c>
      <c r="H578" s="207">
        <f>SUM(H576+H552+H546+H510+H448+H383+H339+H305+H248+H159+H73+H50+H46)</f>
        <v>15951683</v>
      </c>
      <c r="I578" s="113">
        <f>SUM(I576+I552+I546+I510+I448+I383+I339+I305+I248+I159+I73+I50+I46)</f>
        <v>11900654</v>
      </c>
      <c r="J578" s="207">
        <f>SUM(J576+J552+J546+J510+J448+J383+J339+J305+J248+J159+J73+J50+J46)</f>
        <v>17074803</v>
      </c>
      <c r="K578" s="207">
        <f>SUM(K576+K552+K546+K510+K448+K383+K339+K305+K248+K159+K73+K50+K46)</f>
        <v>11372614</v>
      </c>
      <c r="L578" s="207">
        <f>SUM(L576+L552+L546+L510+L448+L383+L339+L305+L248+L159+L73+L50+L46)</f>
        <v>14927832</v>
      </c>
      <c r="M578" s="207">
        <f>SUM(M576+M552+M546+M510+M448+M383+M339+M305+M248+M159+M73+M50+M46)</f>
        <v>12313179</v>
      </c>
    </row>
    <row r="579" spans="1:14" s="39" customFormat="1" ht="15.75">
      <c r="A579" s="67"/>
      <c r="B579" s="67"/>
      <c r="C579" s="67"/>
      <c r="D579" s="67"/>
      <c r="E579" s="67"/>
      <c r="F579" s="70"/>
      <c r="G579" s="50"/>
      <c r="H579" s="52"/>
      <c r="I579" s="122"/>
      <c r="J579" s="15"/>
      <c r="K579" s="20"/>
      <c r="L579" s="15"/>
      <c r="M579" s="20"/>
      <c r="N579" s="12"/>
    </row>
    <row r="580" spans="1:14" s="39" customFormat="1" ht="15.75">
      <c r="A580" s="67"/>
      <c r="B580" s="67"/>
      <c r="C580" s="67"/>
      <c r="D580" s="67"/>
      <c r="E580" s="67"/>
      <c r="F580" s="70"/>
      <c r="G580" s="50"/>
      <c r="H580" s="52"/>
      <c r="I580" s="122"/>
      <c r="J580" s="224"/>
      <c r="K580" s="20"/>
      <c r="L580" s="15"/>
      <c r="M580" s="20"/>
      <c r="N580" s="12"/>
    </row>
    <row r="581" spans="1:14" s="23" customFormat="1" ht="20.25" customHeight="1">
      <c r="A581" s="18"/>
      <c r="B581" s="18"/>
      <c r="C581" s="47"/>
      <c r="D581" s="18"/>
      <c r="E581" s="48"/>
      <c r="F581" s="47" t="s">
        <v>592</v>
      </c>
      <c r="G581" s="201" t="s">
        <v>93</v>
      </c>
      <c r="H581" s="202"/>
      <c r="I581" s="123"/>
      <c r="J581" s="194"/>
      <c r="K581" s="194"/>
      <c r="L581" s="15"/>
      <c r="M581" s="194"/>
      <c r="N581" s="225"/>
    </row>
    <row r="582" spans="1:14" s="23" customFormat="1" ht="15.75">
      <c r="A582" s="18"/>
      <c r="B582" s="18"/>
      <c r="C582" s="47"/>
      <c r="D582" s="18"/>
      <c r="E582" s="48"/>
      <c r="F582" s="18" t="s">
        <v>593</v>
      </c>
      <c r="G582" s="22"/>
      <c r="H582" s="202"/>
      <c r="I582" s="123"/>
      <c r="J582" s="194"/>
      <c r="K582" s="194"/>
      <c r="L582" s="15"/>
      <c r="M582" s="194"/>
      <c r="N582" s="225"/>
    </row>
    <row r="583" spans="1:14" s="23" customFormat="1" ht="15.75">
      <c r="A583" s="18"/>
      <c r="B583" s="18"/>
      <c r="C583" s="18" t="s">
        <v>107</v>
      </c>
      <c r="D583" s="18"/>
      <c r="E583" s="48"/>
      <c r="F583" s="18" t="s">
        <v>594</v>
      </c>
      <c r="G583" s="22"/>
      <c r="H583" s="202"/>
      <c r="I583" s="123"/>
      <c r="J583" s="194"/>
      <c r="K583" s="194"/>
      <c r="L583" s="15"/>
      <c r="M583" s="194"/>
      <c r="N583" s="225"/>
    </row>
    <row r="584" spans="1:14" s="23" customFormat="1" ht="15.75">
      <c r="A584" s="18"/>
      <c r="B584" s="18"/>
      <c r="C584" s="18" t="s">
        <v>289</v>
      </c>
      <c r="D584" s="18"/>
      <c r="E584" s="48"/>
      <c r="F584" s="18" t="s">
        <v>595</v>
      </c>
      <c r="G584" s="22"/>
      <c r="H584" s="202"/>
      <c r="I584" s="123"/>
      <c r="J584" s="194"/>
      <c r="K584" s="194"/>
      <c r="L584" s="15"/>
      <c r="M584" s="194"/>
      <c r="N584" s="225"/>
    </row>
    <row r="585" spans="1:14" s="23" customFormat="1" ht="15.75">
      <c r="A585" s="18"/>
      <c r="B585" s="18"/>
      <c r="C585" s="18" t="s">
        <v>289</v>
      </c>
      <c r="D585" s="18"/>
      <c r="E585" s="48"/>
      <c r="F585" s="18" t="s">
        <v>596</v>
      </c>
      <c r="G585" s="22"/>
      <c r="H585" s="202"/>
      <c r="I585" s="123"/>
      <c r="J585" s="194"/>
      <c r="K585" s="194"/>
      <c r="L585" s="15"/>
      <c r="M585" s="194"/>
      <c r="N585" s="225"/>
    </row>
    <row r="586" spans="1:14" s="23" customFormat="1" ht="31.5">
      <c r="A586" s="18"/>
      <c r="B586" s="18"/>
      <c r="C586" s="18" t="s">
        <v>289</v>
      </c>
      <c r="D586" s="18"/>
      <c r="E586" s="48"/>
      <c r="F586" s="40" t="s">
        <v>597</v>
      </c>
      <c r="G586" s="22"/>
      <c r="H586" s="202"/>
      <c r="I586" s="123"/>
      <c r="J586" s="194"/>
      <c r="K586" s="194"/>
      <c r="L586" s="15"/>
      <c r="M586" s="194"/>
      <c r="N586" s="225"/>
    </row>
    <row r="587" spans="1:14" s="23" customFormat="1" ht="15.75">
      <c r="A587" s="18"/>
      <c r="B587" s="18"/>
      <c r="C587" s="18"/>
      <c r="D587" s="18"/>
      <c r="E587" s="48"/>
      <c r="F587" s="8" t="s">
        <v>598</v>
      </c>
      <c r="G587" s="104"/>
      <c r="H587" s="203"/>
      <c r="I587" s="123"/>
      <c r="J587" s="194"/>
      <c r="K587" s="194"/>
      <c r="L587" s="15"/>
      <c r="M587" s="194"/>
      <c r="N587" s="225"/>
    </row>
    <row r="588" spans="1:14" s="39" customFormat="1" ht="15.75">
      <c r="A588" s="67"/>
      <c r="B588" s="67"/>
      <c r="C588" s="67"/>
      <c r="D588" s="67"/>
      <c r="E588" s="67"/>
      <c r="F588" s="70" t="s">
        <v>599</v>
      </c>
      <c r="G588" s="50"/>
      <c r="H588" s="52"/>
      <c r="I588" s="122"/>
      <c r="J588" s="224"/>
      <c r="K588" s="20"/>
      <c r="L588" s="226"/>
      <c r="M588" s="20"/>
      <c r="N588" s="12"/>
    </row>
    <row r="589" spans="1:14" s="143" customFormat="1" ht="18" customHeight="1">
      <c r="A589" s="67"/>
      <c r="B589" s="67"/>
      <c r="C589" s="67"/>
      <c r="D589" s="67"/>
      <c r="E589" s="67"/>
      <c r="F589" s="53" t="s">
        <v>591</v>
      </c>
      <c r="G589" s="27">
        <v>12595509</v>
      </c>
      <c r="H589" s="232">
        <f aca="true" t="shared" si="71" ref="H589:M589">H578</f>
        <v>15951683</v>
      </c>
      <c r="I589" s="233">
        <f>I578</f>
        <v>11900654</v>
      </c>
      <c r="J589" s="232">
        <f t="shared" si="71"/>
        <v>17074803</v>
      </c>
      <c r="K589" s="232">
        <f t="shared" si="71"/>
        <v>11372614</v>
      </c>
      <c r="L589" s="232">
        <f t="shared" si="71"/>
        <v>14927832</v>
      </c>
      <c r="M589" s="232">
        <f t="shared" si="71"/>
        <v>12313179</v>
      </c>
      <c r="N589" s="31"/>
    </row>
    <row r="590" spans="1:14" s="143" customFormat="1" ht="35.25" customHeight="1">
      <c r="A590" s="141"/>
      <c r="B590" s="141"/>
      <c r="C590" s="141"/>
      <c r="D590" s="141"/>
      <c r="E590" s="141"/>
      <c r="F590" s="128" t="s">
        <v>98</v>
      </c>
      <c r="G590" s="31"/>
      <c r="H590" s="46"/>
      <c r="I590" s="46"/>
      <c r="J590" s="46"/>
      <c r="L590" s="212"/>
      <c r="N590" s="31"/>
    </row>
    <row r="591" spans="1:14" s="143" customFormat="1" ht="35.25" customHeight="1">
      <c r="A591" s="141"/>
      <c r="B591" s="141"/>
      <c r="C591" s="141"/>
      <c r="D591" s="141"/>
      <c r="E591" s="141"/>
      <c r="F591" s="128"/>
      <c r="G591" s="31"/>
      <c r="H591" s="46"/>
      <c r="I591" s="46"/>
      <c r="J591" s="46"/>
      <c r="L591" s="212"/>
      <c r="N591" s="31"/>
    </row>
    <row r="592" spans="1:14" s="143" customFormat="1" ht="35.25" customHeight="1">
      <c r="A592" s="141"/>
      <c r="B592" s="141"/>
      <c r="C592" s="141"/>
      <c r="D592" s="141"/>
      <c r="E592" s="141"/>
      <c r="F592" s="128"/>
      <c r="G592" s="31"/>
      <c r="H592" s="46"/>
      <c r="I592" s="46"/>
      <c r="J592" s="46"/>
      <c r="L592" s="212"/>
      <c r="N592" s="31"/>
    </row>
    <row r="593" spans="1:14" s="143" customFormat="1" ht="15.75">
      <c r="A593" s="235" t="s">
        <v>778</v>
      </c>
      <c r="B593" s="141"/>
      <c r="C593" s="141"/>
      <c r="D593" s="141"/>
      <c r="E593" s="141"/>
      <c r="F593" s="128"/>
      <c r="G593" s="31"/>
      <c r="H593" s="46"/>
      <c r="I593" s="46"/>
      <c r="J593" s="46"/>
      <c r="L593" s="212"/>
      <c r="N593" s="31"/>
    </row>
    <row r="594" spans="1:14" s="143" customFormat="1" ht="15.75">
      <c r="A594" s="141"/>
      <c r="B594" s="141"/>
      <c r="C594" s="141"/>
      <c r="D594" s="141"/>
      <c r="E594" s="141"/>
      <c r="F594" s="128"/>
      <c r="G594" s="31"/>
      <c r="H594" s="46"/>
      <c r="I594" s="46"/>
      <c r="J594" s="46"/>
      <c r="L594" s="212"/>
      <c r="N594" s="31"/>
    </row>
    <row r="595" spans="1:14" s="143" customFormat="1" ht="15.75">
      <c r="A595" s="142"/>
      <c r="B595" s="141"/>
      <c r="C595" s="141"/>
      <c r="D595" s="141"/>
      <c r="E595" s="141"/>
      <c r="F595" s="128"/>
      <c r="G595" s="31"/>
      <c r="H595" s="46"/>
      <c r="I595" s="46"/>
      <c r="J595" s="46"/>
      <c r="L595" s="212"/>
      <c r="N595" s="31"/>
    </row>
    <row r="596" spans="1:14" s="143" customFormat="1" ht="15.75">
      <c r="A596" s="141"/>
      <c r="B596" s="141"/>
      <c r="C596" s="141"/>
      <c r="D596" s="141"/>
      <c r="E596" s="141"/>
      <c r="F596" s="128"/>
      <c r="G596" s="31"/>
      <c r="H596" s="46"/>
      <c r="I596" s="46"/>
      <c r="J596" s="46"/>
      <c r="L596" s="212"/>
      <c r="N596" s="31"/>
    </row>
    <row r="597" spans="1:14" s="143" customFormat="1" ht="15.75">
      <c r="A597" s="235" t="s">
        <v>779</v>
      </c>
      <c r="B597" s="141"/>
      <c r="C597" s="141"/>
      <c r="D597" s="141"/>
      <c r="E597" s="141"/>
      <c r="F597" s="128"/>
      <c r="G597" s="31"/>
      <c r="H597" s="46"/>
      <c r="I597" s="46"/>
      <c r="J597" s="46"/>
      <c r="L597" s="212"/>
      <c r="N597" s="31"/>
    </row>
    <row r="598" spans="1:14" s="143" customFormat="1" ht="15.75">
      <c r="A598" s="141"/>
      <c r="B598" s="141"/>
      <c r="C598" s="141"/>
      <c r="D598" s="141"/>
      <c r="E598" s="141"/>
      <c r="F598" s="128"/>
      <c r="G598" s="31"/>
      <c r="H598" s="46"/>
      <c r="I598" s="46"/>
      <c r="J598" s="46"/>
      <c r="L598" s="212"/>
      <c r="N598" s="31"/>
    </row>
    <row r="599" spans="1:14" s="143" customFormat="1" ht="15.75">
      <c r="A599" s="141"/>
      <c r="B599" s="141"/>
      <c r="C599" s="141"/>
      <c r="D599" s="141"/>
      <c r="E599" s="141"/>
      <c r="F599" s="128"/>
      <c r="G599" s="31"/>
      <c r="H599" s="46"/>
      <c r="I599" s="46"/>
      <c r="J599" s="46"/>
      <c r="L599" s="212"/>
      <c r="N599" s="31"/>
    </row>
    <row r="600" spans="1:14" s="143" customFormat="1" ht="15.75">
      <c r="A600" s="141"/>
      <c r="B600" s="141"/>
      <c r="C600" s="141"/>
      <c r="D600" s="141"/>
      <c r="E600" s="141"/>
      <c r="F600" s="128"/>
      <c r="G600" s="31"/>
      <c r="H600" s="46"/>
      <c r="I600" s="46"/>
      <c r="J600" s="46"/>
      <c r="L600" s="212"/>
      <c r="N600" s="31"/>
    </row>
  </sheetData>
  <sheetProtection/>
  <printOptions/>
  <pageMargins left="0.984251968503937" right="0" top="0.3937007874015748" bottom="0.2362204724409449" header="0" footer="0"/>
  <pageSetup firstPageNumber="50" useFirstPageNumber="1" horizontalDpi="600" verticalDpi="600" orientation="landscape" paperSize="9" scale="70" r:id="rId3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